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20" activeTab="0"/>
  </bookViews>
  <sheets>
    <sheet name="05.10.2019 КРЖ" sheetId="1" r:id="rId1"/>
    <sheet name="06.10.2019 Русс.ТР." sheetId="2" r:id="rId2"/>
    <sheet name="25.01.2020  Чёртова Дюжина" sheetId="3" r:id="rId3"/>
    <sheet name="КОМ.ЗАЧЁТ" sheetId="4" r:id="rId4"/>
  </sheets>
  <definedNames>
    <definedName name="Excel_BuiltIn__FilterDatabase" localSheetId="0">'05.10.2019 КРЖ'!$A$1:$Y$61</definedName>
  </definedNames>
  <calcPr fullCalcOnLoad="1"/>
</workbook>
</file>

<file path=xl/sharedStrings.xml><?xml version="1.0" encoding="utf-8"?>
<sst xmlns="http://schemas.openxmlformats.org/spreadsheetml/2006/main" count="1247" uniqueCount="359">
  <si>
    <t>МЕЖРЕГИОНАЛЬНАЯ ОБЩЕСТВЕННАЯ  ОРГАНИЗАЦИЯ «ФЕДЕРАЦИЯ РУССКОГО ЖИМА»</t>
  </si>
  <si>
    <t>№№</t>
  </si>
  <si>
    <t>№ жребия</t>
  </si>
  <si>
    <t>Место личное</t>
  </si>
  <si>
    <t>КА (очки)</t>
  </si>
  <si>
    <t>№ МРОО ФРЖ</t>
  </si>
  <si>
    <t>ФИО</t>
  </si>
  <si>
    <t>Дата, месяц, год рожд.</t>
  </si>
  <si>
    <t>Собств. вес (кг)</t>
  </si>
  <si>
    <t>Страна, регион, город</t>
  </si>
  <si>
    <t>вес штанги</t>
  </si>
  <si>
    <t>Результат (повтор.)</t>
  </si>
  <si>
    <t>Тоннаж, кг</t>
  </si>
  <si>
    <t>Рекорды, разряды</t>
  </si>
  <si>
    <t>Тренер спортсмена</t>
  </si>
  <si>
    <t>55 кг.</t>
  </si>
  <si>
    <t>КЛАССИЧЕСКИЙ  РУССКИЙ  ЖИМ</t>
  </si>
  <si>
    <t>команд. очки</t>
  </si>
  <si>
    <t>75 кг.</t>
  </si>
  <si>
    <t>100 кг.</t>
  </si>
  <si>
    <t>30 кг.</t>
  </si>
  <si>
    <t>1 подход</t>
  </si>
  <si>
    <t>2 подход</t>
  </si>
  <si>
    <t>3 подход</t>
  </si>
  <si>
    <t>Судья на помосте</t>
  </si>
  <si>
    <t>Региональная</t>
  </si>
  <si>
    <t>Секретарь соревнований</t>
  </si>
  <si>
    <t>Судья на взвешивании</t>
  </si>
  <si>
    <t>стажёр</t>
  </si>
  <si>
    <t>Судья на регистрации</t>
  </si>
  <si>
    <t>Краснов Марк Владимирович</t>
  </si>
  <si>
    <t>Владимирская обл, г.Ковров</t>
  </si>
  <si>
    <t>Судейская бригада МОО ФРЖ</t>
  </si>
  <si>
    <t>1024</t>
  </si>
  <si>
    <t>Председатель Оргкомитета турнира</t>
  </si>
  <si>
    <t>Главный судья турнира</t>
  </si>
  <si>
    <t>Реброва Ольга Валерьевна</t>
  </si>
  <si>
    <t>1800</t>
  </si>
  <si>
    <t>«РУССКАЯ   ТРОЙКА»</t>
  </si>
  <si>
    <t>Команд. очки</t>
  </si>
  <si>
    <t>Сумма коэфф.</t>
  </si>
  <si>
    <t>Страна, регион, город, команда</t>
  </si>
  <si>
    <t>Суммарный тоннаж (кг)</t>
  </si>
  <si>
    <t>кол-во повтор.</t>
  </si>
  <si>
    <t>тренер</t>
  </si>
  <si>
    <t>Русс.ТР.  Мужчины (открытая), вес/кат. от 80,01 до 90,00 кг, (по сумм/тоннажу);</t>
  </si>
  <si>
    <t>Русс.ТР.  Мужчины (открытая), вес/кат. от 90,01 до 100,00 кг, (по сумм/тоннажу);</t>
  </si>
  <si>
    <t>КРЖ.  М, Юниоры (до 23 лет включительно), вес штанги 55 кг  (абсолют/зачёт);</t>
  </si>
  <si>
    <t>КРЖ.  Женщины (открытая), вес штанги 30 кг (абсолют/зачёт);</t>
  </si>
  <si>
    <t>КРЖ.  Мужчины (открытая), вес штанги 55 кг  (абсолют/зачёт);</t>
  </si>
  <si>
    <t>КРЖ.  Мужчины (открытая), вес штанги 100 кг (абсолют/зачёт);</t>
  </si>
  <si>
    <t>Русс.ТР.  Женщины (открытая), (абсолютный/зачёт) по КА;</t>
  </si>
  <si>
    <t>Русс.ТР.  Мужчины (открытая), вес/кат.  до 80,0 кг(абсолютный/зачёт по КА);</t>
  </si>
  <si>
    <t>27.   Русс.ТР.  Мужчины (открытая), вес/кат. свыше 100,00 кг, (абсолютный зачёт по КА);</t>
  </si>
  <si>
    <t>Санкт-Петербургское Региональнальное отделение МОО «Федерация Русского Жима»</t>
  </si>
  <si>
    <t>КРЖ.  М, Ветераны 1(от 40 лет и старше), вес штанги 55 кг (абсолют/зачёт);</t>
  </si>
  <si>
    <t>Россия, г.Санкт-Петербург</t>
  </si>
  <si>
    <t>1801</t>
  </si>
  <si>
    <t>Голубев Валерий Петрович</t>
  </si>
  <si>
    <t>0608</t>
  </si>
  <si>
    <t>Зверева Наталья Николаевна</t>
  </si>
  <si>
    <t>г. Санкт - Петербург</t>
  </si>
  <si>
    <t>1802</t>
  </si>
  <si>
    <t>1767</t>
  </si>
  <si>
    <t xml:space="preserve">Квалификационный турнир
Федерации русского жима в трёх соревновательных дивизионах
 #В ПИТЕРЕ ЖАТЬ
Совместно с профессиональным фитнес-клубом премиум класса ELITE GYM г.Санкт-Петербург
</t>
  </si>
  <si>
    <t xml:space="preserve"> Россия г. Санкт-Петербург по адресу: ELITE GYM, Шоссе Революции, 8А                                                         25 января 2020 года (суббота)</t>
  </si>
  <si>
    <t>ЧЁРТОВА  ДЮЖИНА</t>
  </si>
  <si>
    <t>Ч.Дюж.  Мужчины (открытая), вес/кат. от 80,01 до 90,00 кг, (по сумм/тоннажу);</t>
  </si>
  <si>
    <t>Квалификационный турнир
Федерации русского жима в трёх соревновательных дивизионах
 #В ПИТЕРЕ ЖАТЬ
Совместно с профессиональным фитнес-клубом премиум класса ELITE GYM г.Санкт-Петербург</t>
  </si>
  <si>
    <t>Россия г. Санкт-Петербург по адресу: ELITE GYM, Шоссе Революции, 8А                                                                                                                                                                                                                                                                                                                                         25 января 2020 года (суббота)</t>
  </si>
  <si>
    <t>Ч.Дюж.  Женщины (открытая), (абсолютный зачет) по КА;</t>
  </si>
  <si>
    <t>Ч.Дюж.  Мужчины (открытая), вес/кат.  до 80,00 кг, (абсолютный зачет) по КА;</t>
  </si>
  <si>
    <t>Ч.Дюж.  Мужчины (открытая), вес/кат.  свыше 100,00 кг, (абсолютный зачет) по КА;</t>
  </si>
  <si>
    <t>КРЖ.  Женщины "Спортсмены СОВ", вес штанги 35 кг (абсолют/зачёт);</t>
  </si>
  <si>
    <t>35 кг.</t>
  </si>
  <si>
    <t>КРЖ.  Женщины Ветераны (от 40 лет и тарше), вес штанги 30 кг (абсолют/зачёт);</t>
  </si>
  <si>
    <t>КРЖ.  Мужчины (открытая), вес штанги 150 кг (абсолют/зачёт);</t>
  </si>
  <si>
    <t>150 кг.</t>
  </si>
  <si>
    <t>КРЖ.  Мужчины "Спортсмены СОВ", вес штанги 55 кг (абсолют/зачёт);</t>
  </si>
  <si>
    <t>КРЖ.  Мужчины (открытая), вес штанги 75 кг  (абсолют/зачёт);</t>
  </si>
  <si>
    <t>Россия, г.Москва</t>
  </si>
  <si>
    <t>Бураков Станислав Александрович</t>
  </si>
  <si>
    <t>20 января 1980 (М)</t>
  </si>
  <si>
    <t>Россия, г.Санкт - Петербург</t>
  </si>
  <si>
    <t>Толстиков М.</t>
  </si>
  <si>
    <t>Петрушин Вячеслав Михайлович</t>
  </si>
  <si>
    <t>23 февраля 1969 (М,В_2)</t>
  </si>
  <si>
    <t>Россия, Владимирская обл., г.Гороховец</t>
  </si>
  <si>
    <t>Петрушин В.М.</t>
  </si>
  <si>
    <t>Семыкин Евшений Фролович</t>
  </si>
  <si>
    <t>12 июня 1959 (М,В_3)</t>
  </si>
  <si>
    <t>Россия, Брянская обл., г.Брянск</t>
  </si>
  <si>
    <t>Баяров А.Ю.</t>
  </si>
  <si>
    <t>Кутузова Марина Николаевна</t>
  </si>
  <si>
    <t>25 июня 1978 (Ж,В_1)</t>
  </si>
  <si>
    <t>Россия, Владимирская обл., г.Владимир</t>
  </si>
  <si>
    <t>Штульман Екатерина Геннадьевна</t>
  </si>
  <si>
    <t>04 февраля 1997 (Ж)</t>
  </si>
  <si>
    <t>Россия, г. Санкт - Петербург</t>
  </si>
  <si>
    <t>Дубаневич Владислав Витальевич</t>
  </si>
  <si>
    <t>06 сентября 2000 (Юниор)</t>
  </si>
  <si>
    <t>Попок П.</t>
  </si>
  <si>
    <t>Кузнецов Егор Сергеевич</t>
  </si>
  <si>
    <t>Республика Карелия, ст.Шуйская</t>
  </si>
  <si>
    <t>Гогунов А.В.</t>
  </si>
  <si>
    <t>11 декабря 1981 (М)</t>
  </si>
  <si>
    <t>Россия, Ленинградская обл., г.Всеволжск</t>
  </si>
  <si>
    <t>Рубцов А.С.</t>
  </si>
  <si>
    <t>Россия, Ленинградская обл., г.Бокситогорск</t>
  </si>
  <si>
    <t>Вавилов Илья Викторович</t>
  </si>
  <si>
    <t>10 января 1981 (М)</t>
  </si>
  <si>
    <t>Россия, Ленинградская обл., г.Дубровка</t>
  </si>
  <si>
    <t>Кресель С.</t>
  </si>
  <si>
    <t>Чанцев Виктор Иванович</t>
  </si>
  <si>
    <t>02 сентября 1957 (М,В_3)</t>
  </si>
  <si>
    <t>Ярунов Олег Анатольевич</t>
  </si>
  <si>
    <t>10 мая 1977 (М,В_1)</t>
  </si>
  <si>
    <t>Зубарев Андрей Викторович</t>
  </si>
  <si>
    <t>05 декабря 1977 (М,В_1)</t>
  </si>
  <si>
    <t>Зубарев А.В.</t>
  </si>
  <si>
    <t>Цыганков Игорь Анатольевич</t>
  </si>
  <si>
    <t>11 октября 1975 (М,В_1)</t>
  </si>
  <si>
    <t>Голубев В.П.</t>
  </si>
  <si>
    <t>21 мая 1963 (М,В_2)</t>
  </si>
  <si>
    <t>Гальцов А.П.</t>
  </si>
  <si>
    <t>Кирилкин Сергей Иванович</t>
  </si>
  <si>
    <t>09 октября 1979 (М, В_1)</t>
  </si>
  <si>
    <t>Кирилкин С.И.</t>
  </si>
  <si>
    <t>Григорьев Вадим Александрович</t>
  </si>
  <si>
    <t>12 декаюря 1957 (М,В_3)</t>
  </si>
  <si>
    <t>Россия, Ленинградская обл., г.Шлиссельбург</t>
  </si>
  <si>
    <t>Григорьев В.А.</t>
  </si>
  <si>
    <t>Балмачеева Наталия Сергевна</t>
  </si>
  <si>
    <t>Яковлева Наталия Валерьевна</t>
  </si>
  <si>
    <t>08 сентября 1974 (Ж,В_1)</t>
  </si>
  <si>
    <t>29 июля 1954 (Ж,В_3)</t>
  </si>
  <si>
    <t>Кресель С.А.</t>
  </si>
  <si>
    <t>Воронин Евгений Николаевич</t>
  </si>
  <si>
    <t>07 мая 1985 (М)</t>
  </si>
  <si>
    <t>Воронин Е.Н.</t>
  </si>
  <si>
    <t>Кресель Сергей Аркадьевич</t>
  </si>
  <si>
    <t>03 августа 1980 (М)</t>
  </si>
  <si>
    <t>Гогунов Антон Викторович</t>
  </si>
  <si>
    <t>03 января 1986 (М)</t>
  </si>
  <si>
    <t>Республика Карелия, п.Шуя</t>
  </si>
  <si>
    <t>Десятников Виктор Сергеевич</t>
  </si>
  <si>
    <t>Десятников В.С.</t>
  </si>
  <si>
    <t>Таранухо Татьяна Алексеевна</t>
  </si>
  <si>
    <t>13 июля 1981 (Ж)</t>
  </si>
  <si>
    <t>Россия, Ленинградская обл., г.Пушкин</t>
  </si>
  <si>
    <t>Таранухо С.А.</t>
  </si>
  <si>
    <t>Киселева Ольга Николаевна</t>
  </si>
  <si>
    <t>19 января 1982 (Ж)</t>
  </si>
  <si>
    <t>Андреева Елена Владимировна</t>
  </si>
  <si>
    <t>26 октября 1987 (Ж)</t>
  </si>
  <si>
    <t>Зверкова Валерия Ильинична</t>
  </si>
  <si>
    <t>18 сентября 2000 (Юниорка)</t>
  </si>
  <si>
    <t>Зверкова В.И.</t>
  </si>
  <si>
    <t>Грачева Ольга Валентиновна</t>
  </si>
  <si>
    <t>19 сентября 1978 (Ж,В_1)</t>
  </si>
  <si>
    <t>Грачева О.В.</t>
  </si>
  <si>
    <t>Криган Сергей Георгиевич</t>
  </si>
  <si>
    <t>20 июня 1986 (М)</t>
  </si>
  <si>
    <t>26 января 1988 (М)</t>
  </si>
  <si>
    <t>Панов Александр Александрович</t>
  </si>
  <si>
    <t>01 декабря 1983 (М)</t>
  </si>
  <si>
    <t>Россия, Архангельская обл., г.Архангельск</t>
  </si>
  <si>
    <t>Панов А.А.</t>
  </si>
  <si>
    <t>Антропов Александр Александрович</t>
  </si>
  <si>
    <t>14 марта 1969 (М,В_2)</t>
  </si>
  <si>
    <t>Кульпин Никита Сергеевич</t>
  </si>
  <si>
    <t>11 октября 1993 (М)</t>
  </si>
  <si>
    <t>Рыбаков Д.</t>
  </si>
  <si>
    <t>Грешило Александр Валерьевич</t>
  </si>
  <si>
    <t>02 сентября 1982 (М)</t>
  </si>
  <si>
    <t>Захаров С.</t>
  </si>
  <si>
    <t>Можаев Сергей Андреевич</t>
  </si>
  <si>
    <t>16 апреля 1988 (М)</t>
  </si>
  <si>
    <t>Зверева Н.Н.</t>
  </si>
  <si>
    <t>Боровков Сергей Олегович</t>
  </si>
  <si>
    <t>05 марта 1991 (М0</t>
  </si>
  <si>
    <t>Боровков С.О.</t>
  </si>
  <si>
    <t>Маркитантов Василий Евгеньевич</t>
  </si>
  <si>
    <t>21 февраля 1980 (М)</t>
  </si>
  <si>
    <t>Захарьянц Денис Дмитриевич</t>
  </si>
  <si>
    <t>30 ноября 1984 (М)</t>
  </si>
  <si>
    <t>Захарьянц Д.Д.</t>
  </si>
  <si>
    <t>Крылов Олег Сергеевич</t>
  </si>
  <si>
    <t>04 ноября 1973 (М)</t>
  </si>
  <si>
    <t>Россия, Ленинградская область, г.Кудрово</t>
  </si>
  <si>
    <t>Крылов О.С.</t>
  </si>
  <si>
    <t xml:space="preserve">Кожемякин Евгений Александрович </t>
  </si>
  <si>
    <t>30 сентября 1982 (М)</t>
  </si>
  <si>
    <t>Кожемякин Е.А.</t>
  </si>
  <si>
    <t>Мельчиков Александр Владимирович</t>
  </si>
  <si>
    <t>26 ноября 1982 (М)</t>
  </si>
  <si>
    <t>Воронцов Артем Валериевич</t>
  </si>
  <si>
    <t>03 августа 1976 (М,В_1)</t>
  </si>
  <si>
    <t>Россия, Ленинградская область, г.Тихвин</t>
  </si>
  <si>
    <t>Воронцов А.В.</t>
  </si>
  <si>
    <t>Бочкарев Дмитрий Владимирович</t>
  </si>
  <si>
    <t>12 мая 1970 (М,В_1)</t>
  </si>
  <si>
    <t>Захаров С.С.</t>
  </si>
  <si>
    <t>Самоснов Алексей Иванович</t>
  </si>
  <si>
    <t>г.Москва</t>
  </si>
  <si>
    <t>Самсонов Алексей Иванович</t>
  </si>
  <si>
    <t>Галич Инга Валерьевна</t>
  </si>
  <si>
    <t>Захватова Анастасия Валерьевна</t>
  </si>
  <si>
    <t>21 июля 1986 (Ж)</t>
  </si>
  <si>
    <t>18 января 1970 (Ж,В_2)</t>
  </si>
  <si>
    <t xml:space="preserve">Демидова Виктория Андреевна </t>
  </si>
  <si>
    <t>09 мая 1976 (Ж,В_1)</t>
  </si>
  <si>
    <t>Демидова В.А.</t>
  </si>
  <si>
    <t>Козлова Мария Сергеевна</t>
  </si>
  <si>
    <t>29 июня 1984 (Ж)</t>
  </si>
  <si>
    <t>Козлова М.С.</t>
  </si>
  <si>
    <t>Дятел Наталия Евгеньевна</t>
  </si>
  <si>
    <t>20 марта 1988 (Ж)</t>
  </si>
  <si>
    <t>Дятел Н.Е.</t>
  </si>
  <si>
    <t>Волкова Екатерина Дмитриевна</t>
  </si>
  <si>
    <t>27 декабря 1999 (Юниорка)</t>
  </si>
  <si>
    <t>Тузов П.Г.</t>
  </si>
  <si>
    <t>Алимов Михаил Михайлович</t>
  </si>
  <si>
    <t>05 марта 1987 (М)</t>
  </si>
  <si>
    <t>Алимов М.М.</t>
  </si>
  <si>
    <t>Рак Ярослав Григорьевич</t>
  </si>
  <si>
    <t>09 апреля 1986 (М)</t>
  </si>
  <si>
    <t>Рак Я.Г.</t>
  </si>
  <si>
    <t>Россия, Ленинградская область, г.Всеволожск</t>
  </si>
  <si>
    <t>Веселов Павел Валерьевич</t>
  </si>
  <si>
    <t>13 сентября 1987 (М)</t>
  </si>
  <si>
    <t>Россия, Ленинградская область, г.Щеглово</t>
  </si>
  <si>
    <t>Веселов П.В.</t>
  </si>
  <si>
    <t>Польников Александр Леонидович</t>
  </si>
  <si>
    <t>11 февраля 1984 (М)</t>
  </si>
  <si>
    <t>Польников А.Л.</t>
  </si>
  <si>
    <t>Кравченко Константин Сергеевич</t>
  </si>
  <si>
    <t>20 ноября 1990 (М)</t>
  </si>
  <si>
    <t>Коньков Алексей Владимирович</t>
  </si>
  <si>
    <t>08 сентября 1982 (М)</t>
  </si>
  <si>
    <t>Калинин Андрей Анатольевич</t>
  </si>
  <si>
    <t>06 марта 1984 (М)</t>
  </si>
  <si>
    <t>Русс.ТР.  М, Юниоры (до 23 лет включительно), абсолютный зачёт по КА;</t>
  </si>
  <si>
    <t>Булатов Даниил Валерьевич</t>
  </si>
  <si>
    <t>Гурьянов Евгений Алексеевич</t>
  </si>
  <si>
    <t>21 июля 2005 (Мл,Юнш_2)</t>
  </si>
  <si>
    <t>26 декабря 2004 (Мл,Юнш_2)</t>
  </si>
  <si>
    <t>19 апреля 2005 (Мл,Юнш_2)</t>
  </si>
  <si>
    <t>Соколов Василий Константинович</t>
  </si>
  <si>
    <t>23 июля 2004 (Мл,Юнш_2)</t>
  </si>
  <si>
    <t>26 июня 1973 (М,В_)</t>
  </si>
  <si>
    <t>Самсонов А.И.</t>
  </si>
  <si>
    <t>Россия., г.Москва</t>
  </si>
  <si>
    <t>Бурдынский Евгений Андреевич</t>
  </si>
  <si>
    <t>13 января 1991 (М)</t>
  </si>
  <si>
    <t>Бурдынский Е.А.</t>
  </si>
  <si>
    <t>Россия, Брянская обл, г.Брянск</t>
  </si>
  <si>
    <t>Россия, Владимирская обл, г.Гороховец</t>
  </si>
  <si>
    <t>г. Москва</t>
  </si>
  <si>
    <t>Ильина Алина Владимировна</t>
  </si>
  <si>
    <t>09 октября 1996 (Ж)</t>
  </si>
  <si>
    <t>Россия, Владимирская обл, г.Владимир</t>
  </si>
  <si>
    <t>Абрамова Инга Игоревна</t>
  </si>
  <si>
    <t>Некипелов Андрей Николаевич</t>
  </si>
  <si>
    <t>Прохоренко  Данил Анатольевич</t>
  </si>
  <si>
    <t>Абусуева Антонина Семёновна</t>
  </si>
  <si>
    <t>15 июня 1983 (Ж)</t>
  </si>
  <si>
    <t>Попов Роман Юрьевич</t>
  </si>
  <si>
    <t>20 июня 1991 (М)</t>
  </si>
  <si>
    <t>30 сенттября 2002 (Девушка)</t>
  </si>
  <si>
    <t>Ермолович Кирилл Валерьевич</t>
  </si>
  <si>
    <t>Кривошеин Никита Васильевич</t>
  </si>
  <si>
    <t>17 июля 1994 (М)</t>
  </si>
  <si>
    <t>21 февраля1980 (М)</t>
  </si>
  <si>
    <t>Таранухо Сергей Александрович</t>
  </si>
  <si>
    <t>17 января 1983 (М)</t>
  </si>
  <si>
    <t>Тимофеев Александр Александрович</t>
  </si>
  <si>
    <t>Иванов Михаил Андреевич</t>
  </si>
  <si>
    <t>18 мая 1979 (М,В_1)</t>
  </si>
  <si>
    <t>Стариков Алексей Александрович</t>
  </si>
  <si>
    <t>09 марта 1988 (М)</t>
  </si>
  <si>
    <t>Филиппов Александр Кириллович</t>
  </si>
  <si>
    <t>27 марта 2002 (Мл.Бнш_2)</t>
  </si>
  <si>
    <t>25 октября 1986 (М)</t>
  </si>
  <si>
    <t>27 марта 2002 (Мл.Юнш_2)</t>
  </si>
  <si>
    <t>1855</t>
  </si>
  <si>
    <t>1878</t>
  </si>
  <si>
    <t>1856</t>
  </si>
  <si>
    <t>1579</t>
  </si>
  <si>
    <t>1887</t>
  </si>
  <si>
    <t>0990</t>
  </si>
  <si>
    <t>1533</t>
  </si>
  <si>
    <t>1918</t>
  </si>
  <si>
    <t>Мельчиков Пётр Александрович</t>
  </si>
  <si>
    <t>1858</t>
  </si>
  <si>
    <t>1916</t>
  </si>
  <si>
    <t>Россия, Ленинградская область, г.Пушкин</t>
  </si>
  <si>
    <t>1848</t>
  </si>
  <si>
    <t>0388</t>
  </si>
  <si>
    <t>1268</t>
  </si>
  <si>
    <t>1133</t>
  </si>
  <si>
    <t>1563</t>
  </si>
  <si>
    <t>1862</t>
  </si>
  <si>
    <t xml:space="preserve">Кресель Сергей </t>
  </si>
  <si>
    <t>Криган Сергей</t>
  </si>
  <si>
    <t>Зубарев Андрей</t>
  </si>
  <si>
    <t>Антропов А.А.</t>
  </si>
  <si>
    <t>Мельчиков А.В.</t>
  </si>
  <si>
    <t>Стариков А.А.</t>
  </si>
  <si>
    <t>Шилкин О.</t>
  </si>
  <si>
    <t>Ахмедова М.О.</t>
  </si>
  <si>
    <t>Россия, Ленинградская область, г.Выборг</t>
  </si>
  <si>
    <t>Абрамова И.И.</t>
  </si>
  <si>
    <t>Воронин А.В.</t>
  </si>
  <si>
    <t>Суслов Н.Д.</t>
  </si>
  <si>
    <t>Маркитантов В.Е.</t>
  </si>
  <si>
    <t>28 января 1987 (М)</t>
  </si>
  <si>
    <t>Ермолович К.В.</t>
  </si>
  <si>
    <t>1488</t>
  </si>
  <si>
    <t>Эльэмам Мохамед</t>
  </si>
  <si>
    <t>Эльэмам М.</t>
  </si>
  <si>
    <t>Грачёва О.В.</t>
  </si>
  <si>
    <t>Штульман Е.Г.</t>
  </si>
  <si>
    <t>01 января 1989 (М)</t>
  </si>
  <si>
    <t>Прохоренко Д.А.</t>
  </si>
  <si>
    <t>Калинин А.А.</t>
  </si>
  <si>
    <t>30 июля 1998 (Юниор)</t>
  </si>
  <si>
    <t>Гусаров А.С.</t>
  </si>
  <si>
    <t>Неказаченко П.Г.</t>
  </si>
  <si>
    <t>«Владимирская Русь»</t>
  </si>
  <si>
    <t>12 спортсменов</t>
  </si>
  <si>
    <t>Командное место:</t>
  </si>
  <si>
    <t>1 место</t>
  </si>
  <si>
    <t>2 место</t>
  </si>
  <si>
    <t>3 место</t>
  </si>
  <si>
    <t>10 спортсменов</t>
  </si>
  <si>
    <t>4 место</t>
  </si>
  <si>
    <t>Россия г. Санкт-Петербург по адресу: ELITE GYM, Шоссе Революции, 8А                                                                                                                                                                                                                                                                                                             25 января 2020 года (суббота)</t>
  </si>
  <si>
    <t>1534</t>
  </si>
  <si>
    <t>7 марта 1984 (М)</t>
  </si>
  <si>
    <t xml:space="preserve">Россия, Брянская обл., г.Брянск </t>
  </si>
  <si>
    <t>8 мая 1985 (М)</t>
  </si>
  <si>
    <t>9 мая 1985 (М)</t>
  </si>
  <si>
    <t>1580</t>
  </si>
  <si>
    <t>1581</t>
  </si>
  <si>
    <t>10 октября 1979 (М, В_1)</t>
  </si>
  <si>
    <t>11 октября 1979 (М, В_1)</t>
  </si>
  <si>
    <t>1888</t>
  </si>
  <si>
    <t>1889</t>
  </si>
  <si>
    <t>«Пересвет»</t>
  </si>
  <si>
    <t>1134</t>
  </si>
  <si>
    <t>26 июня 1978 (Ж,В_1)</t>
  </si>
  <si>
    <t>«Динамит»</t>
  </si>
  <si>
    <t>Криган С.Г.</t>
  </si>
  <si>
    <t>«Elit Gym»</t>
  </si>
  <si>
    <t>Мульчиков А.В.</t>
  </si>
  <si>
    <t>Кривошеин Н.В.</t>
  </si>
  <si>
    <t>Зачёт по 12 лучшим результатам в личном первенстве 25 января 2020.</t>
  </si>
  <si>
    <t>01 июня 1983 (М)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</si>
</sst>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_-* #,##0.00_р_._-;\-* #,##0.00_р_._-;_-* \-??_р_._-;_-@_-"/>
    <numFmt numFmtId="174" formatCode="dddd&quot;, &quot;mmmm\ dd&quot;, &quot;yyyy"/>
    <numFmt numFmtId="175" formatCode="0.000"/>
    <numFmt numFmtId="176" formatCode="_(* #,##0.00_);_(* \(#,##0.00\);_(* &quot;-&quot;??_);_(@_)"/>
    <numFmt numFmtId="177" formatCode="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dd/mm/yy"/>
  </numFmts>
  <fonts count="94">
    <font>
      <sz val="11"/>
      <color indexed="8"/>
      <name val="Calibri"/>
      <family val="2"/>
    </font>
    <font>
      <sz val="10"/>
      <name val="Arial"/>
      <family val="0"/>
    </font>
    <font>
      <u val="single"/>
      <sz val="6"/>
      <color indexed="12"/>
      <name val="Arial Cyr"/>
      <family val="2"/>
    </font>
    <font>
      <sz val="10"/>
      <name val="Arial Cyr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9"/>
      <name val="Times New Roman"/>
      <family val="1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14"/>
      <name val="Arial Cyr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6"/>
      <color indexed="9"/>
      <name val="Calibri"/>
      <family val="2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ymbol"/>
      <family val="1"/>
    </font>
    <font>
      <sz val="16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9"/>
      <name val="Times New Roman"/>
      <family val="1"/>
    </font>
    <font>
      <sz val="12"/>
      <color indexed="9"/>
      <name val="Calibri"/>
      <family val="2"/>
    </font>
    <font>
      <b/>
      <sz val="20"/>
      <color indexed="9"/>
      <name val="Calibri"/>
      <family val="2"/>
    </font>
    <font>
      <b/>
      <sz val="18"/>
      <color indexed="8"/>
      <name val="Calibri"/>
      <family val="2"/>
    </font>
    <font>
      <b/>
      <sz val="22"/>
      <color indexed="9"/>
      <name val="Times New Roman"/>
      <family val="1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Symbol"/>
      <family val="1"/>
    </font>
    <font>
      <sz val="16"/>
      <color rgb="FF000000"/>
      <name val="Arial"/>
      <family val="2"/>
    </font>
    <font>
      <b/>
      <sz val="18"/>
      <color theme="1"/>
      <name val="Times New Roman"/>
      <family val="1"/>
    </font>
    <font>
      <sz val="10"/>
      <color rgb="FF000000"/>
      <name val="Arial"/>
      <family val="2"/>
    </font>
    <font>
      <b/>
      <sz val="20"/>
      <color theme="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0"/>
      <name val="Times New Roman"/>
      <family val="1"/>
    </font>
    <font>
      <sz val="14"/>
      <color theme="1"/>
      <name val="Calibri"/>
      <family val="2"/>
    </font>
    <font>
      <sz val="12"/>
      <color theme="0"/>
      <name val="Calibri"/>
      <family val="2"/>
    </font>
    <font>
      <b/>
      <sz val="22"/>
      <color theme="0"/>
      <name val="Times New Roman"/>
      <family val="1"/>
    </font>
    <font>
      <b/>
      <sz val="18"/>
      <color theme="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  <font>
      <b/>
      <sz val="26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 horizontal="left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6" fontId="1" fillId="0" borderId="0" applyFont="0" applyFill="0" applyBorder="0" applyAlignment="0" applyProtection="0"/>
    <xf numFmtId="172" fontId="0" fillId="0" borderId="0" applyFill="0" applyBorder="0" applyAlignment="0" applyProtection="0"/>
    <xf numFmtId="0" fontId="77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 shrinkToFit="1"/>
    </xf>
    <xf numFmtId="2" fontId="17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0" fontId="15" fillId="0" borderId="11" xfId="57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2" fontId="23" fillId="33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 shrinkToFit="1"/>
    </xf>
    <xf numFmtId="0" fontId="26" fillId="0" borderId="0" xfId="0" applyFont="1" applyBorder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8" fillId="0" borderId="0" xfId="0" applyFont="1" applyAlignment="1">
      <alignment vertical="center"/>
    </xf>
    <xf numFmtId="0" fontId="19" fillId="0" borderId="11" xfId="0" applyFont="1" applyFill="1" applyBorder="1" applyAlignment="1">
      <alignment horizontal="left" vertical="center" wrapText="1" shrinkToFit="1"/>
    </xf>
    <xf numFmtId="1" fontId="23" fillId="0" borderId="11" xfId="53" applyNumberFormat="1" applyFont="1" applyFill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0" fontId="21" fillId="9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 shrinkToFit="1"/>
    </xf>
    <xf numFmtId="0" fontId="28" fillId="0" borderId="11" xfId="0" applyFont="1" applyBorder="1" applyAlignment="1">
      <alignment horizontal="left" vertical="center" wrapText="1"/>
    </xf>
    <xf numFmtId="0" fontId="12" fillId="0" borderId="0" xfId="53" applyFont="1" applyAlignment="1">
      <alignment wrapText="1"/>
      <protection/>
    </xf>
    <xf numFmtId="0" fontId="18" fillId="0" borderId="0" xfId="0" applyFont="1" applyBorder="1" applyAlignment="1">
      <alignment horizontal="center" vertical="center" wrapText="1"/>
    </xf>
    <xf numFmtId="49" fontId="21" fillId="35" borderId="12" xfId="0" applyNumberFormat="1" applyFont="1" applyFill="1" applyBorder="1" applyAlignment="1">
      <alignment horizontal="center" vertical="center" wrapText="1"/>
    </xf>
    <xf numFmtId="0" fontId="18" fillId="0" borderId="0" xfId="53" applyFont="1" applyAlignment="1">
      <alignment horizontal="center" vertical="center"/>
      <protection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6" fillId="36" borderId="11" xfId="53" applyFont="1" applyFill="1" applyBorder="1" applyAlignment="1">
      <alignment horizontal="center" vertical="center" wrapText="1"/>
      <protection/>
    </xf>
    <xf numFmtId="0" fontId="12" fillId="36" borderId="11" xfId="53" applyFont="1" applyFill="1" applyBorder="1" applyAlignment="1">
      <alignment horizontal="center" vertical="center" wrapText="1"/>
      <protection/>
    </xf>
    <xf numFmtId="0" fontId="12" fillId="37" borderId="11" xfId="53" applyFont="1" applyFill="1" applyBorder="1" applyAlignment="1">
      <alignment horizontal="center" vertical="center" wrapText="1"/>
      <protection/>
    </xf>
    <xf numFmtId="0" fontId="16" fillId="37" borderId="11" xfId="53" applyFont="1" applyFill="1" applyBorder="1" applyAlignment="1">
      <alignment horizontal="center" vertical="center" wrapText="1"/>
      <protection/>
    </xf>
    <xf numFmtId="0" fontId="12" fillId="38" borderId="11" xfId="53" applyFont="1" applyFill="1" applyBorder="1" applyAlignment="1">
      <alignment horizontal="center" vertical="center" wrapText="1"/>
      <protection/>
    </xf>
    <xf numFmtId="0" fontId="16" fillId="38" borderId="11" xfId="53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2" fontId="14" fillId="39" borderId="10" xfId="53" applyNumberFormat="1" applyFont="1" applyFill="1" applyBorder="1" applyAlignment="1">
      <alignment horizontal="left" vertical="center" wrapText="1"/>
      <protection/>
    </xf>
    <xf numFmtId="2" fontId="14" fillId="36" borderId="10" xfId="53" applyNumberFormat="1" applyFont="1" applyFill="1" applyBorder="1" applyAlignment="1">
      <alignment horizontal="center" vertical="center" wrapText="1"/>
      <protection/>
    </xf>
    <xf numFmtId="0" fontId="14" fillId="36" borderId="10" xfId="53" applyFont="1" applyFill="1" applyBorder="1" applyAlignment="1">
      <alignment horizontal="center" vertical="center" wrapText="1"/>
      <protection/>
    </xf>
    <xf numFmtId="2" fontId="23" fillId="36" borderId="10" xfId="53" applyNumberFormat="1" applyFont="1" applyFill="1" applyBorder="1" applyAlignment="1">
      <alignment horizontal="center" vertical="center" wrapText="1"/>
      <protection/>
    </xf>
    <xf numFmtId="2" fontId="14" fillId="37" borderId="10" xfId="53" applyNumberFormat="1" applyFont="1" applyFill="1" applyBorder="1" applyAlignment="1">
      <alignment horizontal="center" vertical="center" wrapText="1"/>
      <protection/>
    </xf>
    <xf numFmtId="0" fontId="14" fillId="37" borderId="10" xfId="53" applyFont="1" applyFill="1" applyBorder="1" applyAlignment="1">
      <alignment horizontal="center" vertical="center" wrapText="1"/>
      <protection/>
    </xf>
    <xf numFmtId="2" fontId="14" fillId="38" borderId="10" xfId="53" applyNumberFormat="1" applyFont="1" applyFill="1" applyBorder="1" applyAlignment="1">
      <alignment horizontal="center" vertical="center" wrapText="1"/>
      <protection/>
    </xf>
    <xf numFmtId="0" fontId="14" fillId="38" borderId="10" xfId="53" applyFont="1" applyFill="1" applyBorder="1" applyAlignment="1">
      <alignment horizontal="center" vertical="center" wrapText="1"/>
      <protection/>
    </xf>
    <xf numFmtId="2" fontId="23" fillId="40" borderId="10" xfId="53" applyNumberFormat="1" applyFont="1" applyFill="1" applyBorder="1" applyAlignment="1">
      <alignment horizontal="center" vertical="center" wrapText="1"/>
      <protection/>
    </xf>
    <xf numFmtId="2" fontId="23" fillId="41" borderId="10" xfId="53" applyNumberFormat="1" applyFont="1" applyFill="1" applyBorder="1" applyAlignment="1">
      <alignment horizontal="center" vertical="center" wrapText="1"/>
      <protection/>
    </xf>
    <xf numFmtId="2" fontId="14" fillId="39" borderId="10" xfId="53" applyNumberFormat="1" applyFont="1" applyFill="1" applyBorder="1" applyAlignment="1">
      <alignment horizontal="center" vertical="center" wrapText="1"/>
      <protection/>
    </xf>
    <xf numFmtId="2" fontId="14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2" fontId="23" fillId="42" borderId="10" xfId="53" applyNumberFormat="1" applyFont="1" applyFill="1" applyBorder="1" applyAlignment="1">
      <alignment horizontal="center" vertical="center" wrapText="1"/>
      <protection/>
    </xf>
    <xf numFmtId="2" fontId="14" fillId="3" borderId="10" xfId="53" applyNumberFormat="1" applyFont="1" applyFill="1" applyBorder="1" applyAlignment="1">
      <alignment horizontal="center" vertical="center" wrapText="1"/>
      <protection/>
    </xf>
    <xf numFmtId="0" fontId="14" fillId="3" borderId="10" xfId="53" applyFont="1" applyFill="1" applyBorder="1" applyAlignment="1">
      <alignment horizontal="center" vertical="center" wrapText="1"/>
      <protection/>
    </xf>
    <xf numFmtId="2" fontId="23" fillId="3" borderId="10" xfId="53" applyNumberFormat="1" applyFont="1" applyFill="1" applyBorder="1" applyAlignment="1">
      <alignment horizontal="center" vertical="center" wrapText="1"/>
      <protection/>
    </xf>
    <xf numFmtId="2" fontId="14" fillId="7" borderId="10" xfId="53" applyNumberFormat="1" applyFont="1" applyFill="1" applyBorder="1" applyAlignment="1">
      <alignment horizontal="center" vertical="center" wrapText="1"/>
      <protection/>
    </xf>
    <xf numFmtId="0" fontId="14" fillId="7" borderId="10" xfId="53" applyFont="1" applyFill="1" applyBorder="1" applyAlignment="1">
      <alignment horizontal="center" vertical="center" wrapText="1"/>
      <protection/>
    </xf>
    <xf numFmtId="2" fontId="14" fillId="2" borderId="10" xfId="53" applyNumberFormat="1" applyFont="1" applyFill="1" applyBorder="1" applyAlignment="1">
      <alignment horizontal="center" vertical="center" wrapText="1"/>
      <protection/>
    </xf>
    <xf numFmtId="2" fontId="23" fillId="43" borderId="10" xfId="53" applyNumberFormat="1" applyFont="1" applyFill="1" applyBorder="1" applyAlignment="1">
      <alignment horizontal="center" vertical="center" wrapText="1"/>
      <protection/>
    </xf>
    <xf numFmtId="0" fontId="14" fillId="2" borderId="10" xfId="53" applyFont="1" applyFill="1" applyBorder="1" applyAlignment="1">
      <alignment horizontal="center" vertical="center" wrapText="1"/>
      <protection/>
    </xf>
    <xf numFmtId="0" fontId="24" fillId="2" borderId="11" xfId="0" applyFont="1" applyFill="1" applyBorder="1" applyAlignment="1">
      <alignment horizontal="center" vertical="center" wrapText="1"/>
    </xf>
    <xf numFmtId="0" fontId="21" fillId="2" borderId="11" xfId="0" applyNumberFormat="1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8" fillId="44" borderId="11" xfId="0" applyFont="1" applyFill="1" applyBorder="1" applyAlignment="1">
      <alignment horizontal="center" vertical="center" wrapText="1"/>
    </xf>
    <xf numFmtId="0" fontId="21" fillId="45" borderId="11" xfId="0" applyNumberFormat="1" applyFont="1" applyFill="1" applyBorder="1" applyAlignment="1">
      <alignment horizontal="center" vertical="center" wrapText="1"/>
    </xf>
    <xf numFmtId="2" fontId="23" fillId="0" borderId="10" xfId="53" applyNumberFormat="1" applyFont="1" applyFill="1" applyBorder="1" applyAlignment="1">
      <alignment horizontal="center" vertical="center" wrapText="1"/>
      <protection/>
    </xf>
    <xf numFmtId="2" fontId="14" fillId="46" borderId="10" xfId="53" applyNumberFormat="1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left" vertical="center" wrapText="1" shrinkToFi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 shrinkToFi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2" fillId="47" borderId="11" xfId="53" applyFont="1" applyFill="1" applyBorder="1" applyAlignment="1">
      <alignment horizontal="center" vertical="center" wrapText="1"/>
      <protection/>
    </xf>
    <xf numFmtId="0" fontId="16" fillId="47" borderId="11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2" fontId="23" fillId="36" borderId="11" xfId="53" applyNumberFormat="1" applyFont="1" applyFill="1" applyBorder="1" applyAlignment="1">
      <alignment horizontal="center" vertical="center" wrapText="1"/>
      <protection/>
    </xf>
    <xf numFmtId="2" fontId="17" fillId="37" borderId="11" xfId="53" applyNumberFormat="1" applyFont="1" applyFill="1" applyBorder="1" applyAlignment="1">
      <alignment horizontal="center" vertical="center" wrapText="1"/>
      <protection/>
    </xf>
    <xf numFmtId="0" fontId="23" fillId="37" borderId="11" xfId="53" applyFont="1" applyFill="1" applyBorder="1" applyAlignment="1">
      <alignment horizontal="center" vertical="center" wrapText="1"/>
      <protection/>
    </xf>
    <xf numFmtId="2" fontId="23" fillId="41" borderId="11" xfId="53" applyNumberFormat="1" applyFont="1" applyFill="1" applyBorder="1" applyAlignment="1">
      <alignment horizontal="center" vertical="center" wrapText="1"/>
      <protection/>
    </xf>
    <xf numFmtId="2" fontId="17" fillId="47" borderId="11" xfId="53" applyNumberFormat="1" applyFont="1" applyFill="1" applyBorder="1" applyAlignment="1">
      <alignment horizontal="center" vertical="center" wrapText="1"/>
      <protection/>
    </xf>
    <xf numFmtId="0" fontId="23" fillId="47" borderId="11" xfId="53" applyFont="1" applyFill="1" applyBorder="1" applyAlignment="1">
      <alignment horizontal="center" vertical="center" wrapText="1"/>
      <protection/>
    </xf>
    <xf numFmtId="2" fontId="23" fillId="48" borderId="11" xfId="53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2" fontId="17" fillId="45" borderId="11" xfId="53" applyNumberFormat="1" applyFont="1" applyFill="1" applyBorder="1" applyAlignment="1">
      <alignment horizontal="center" vertical="center" wrapText="1"/>
      <protection/>
    </xf>
    <xf numFmtId="1" fontId="14" fillId="45" borderId="11" xfId="53" applyNumberFormat="1" applyFont="1" applyFill="1" applyBorder="1" applyAlignment="1">
      <alignment horizontal="center" vertical="center" wrapText="1"/>
      <protection/>
    </xf>
    <xf numFmtId="0" fontId="14" fillId="37" borderId="11" xfId="53" applyFont="1" applyFill="1" applyBorder="1" applyAlignment="1">
      <alignment horizontal="center" vertical="center" wrapText="1"/>
      <protection/>
    </xf>
    <xf numFmtId="0" fontId="14" fillId="47" borderId="11" xfId="53" applyFont="1" applyFill="1" applyBorder="1" applyAlignment="1">
      <alignment horizontal="center" vertical="center" wrapText="1"/>
      <protection/>
    </xf>
    <xf numFmtId="0" fontId="32" fillId="0" borderId="11" xfId="0" applyFont="1" applyBorder="1" applyAlignment="1">
      <alignment horizontal="left" vertical="center" shrinkToFit="1"/>
    </xf>
    <xf numFmtId="2" fontId="17" fillId="39" borderId="11" xfId="53" applyNumberFormat="1" applyFont="1" applyFill="1" applyBorder="1" applyAlignment="1">
      <alignment horizontal="center" vertical="center" wrapText="1"/>
      <protection/>
    </xf>
    <xf numFmtId="2" fontId="21" fillId="0" borderId="11" xfId="53" applyNumberFormat="1" applyFont="1" applyFill="1" applyBorder="1" applyAlignment="1">
      <alignment horizontal="center" vertical="center" wrapText="1"/>
      <protection/>
    </xf>
    <xf numFmtId="2" fontId="33" fillId="46" borderId="11" xfId="53" applyNumberFormat="1" applyFont="1" applyFill="1" applyBorder="1" applyAlignment="1">
      <alignment horizontal="center" vertical="center" wrapText="1"/>
      <protection/>
    </xf>
    <xf numFmtId="1" fontId="80" fillId="0" borderId="12" xfId="53" applyNumberFormat="1" applyFont="1" applyFill="1" applyBorder="1" applyAlignment="1">
      <alignment horizontal="center" vertical="center" wrapText="1"/>
      <protection/>
    </xf>
    <xf numFmtId="1" fontId="23" fillId="45" borderId="11" xfId="53" applyNumberFormat="1" applyFont="1" applyFill="1" applyBorder="1" applyAlignment="1">
      <alignment horizontal="center" vertical="center" wrapText="1"/>
      <protection/>
    </xf>
    <xf numFmtId="2" fontId="33" fillId="0" borderId="11" xfId="53" applyNumberFormat="1" applyFont="1" applyFill="1" applyBorder="1" applyAlignment="1">
      <alignment horizontal="center" vertical="center" wrapText="1"/>
      <protection/>
    </xf>
    <xf numFmtId="2" fontId="21" fillId="46" borderId="11" xfId="53" applyNumberFormat="1" applyFont="1" applyFill="1" applyBorder="1" applyAlignment="1">
      <alignment horizontal="center" vertical="center" wrapText="1"/>
      <protection/>
    </xf>
    <xf numFmtId="49" fontId="13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2" fontId="14" fillId="39" borderId="11" xfId="53" applyNumberFormat="1" applyFont="1" applyFill="1" applyBorder="1" applyAlignment="1">
      <alignment horizontal="left" vertical="center" wrapText="1"/>
      <protection/>
    </xf>
    <xf numFmtId="0" fontId="19" fillId="0" borderId="10" xfId="0" applyFont="1" applyBorder="1" applyAlignment="1">
      <alignment horizontal="left" vertical="center" wrapText="1" shrinkToFit="1"/>
    </xf>
    <xf numFmtId="14" fontId="17" fillId="0" borderId="11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 shrinkToFit="1"/>
    </xf>
    <xf numFmtId="0" fontId="28" fillId="0" borderId="11" xfId="0" applyFont="1" applyFill="1" applyBorder="1" applyAlignment="1">
      <alignment horizontal="left" vertical="center" wrapText="1" shrinkToFit="1"/>
    </xf>
    <xf numFmtId="0" fontId="10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23" fillId="46" borderId="11" xfId="0" applyNumberFormat="1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14" fillId="0" borderId="10" xfId="53" applyFont="1" applyFill="1" applyBorder="1" applyAlignment="1">
      <alignment horizontal="center" vertical="center" wrapText="1"/>
      <protection/>
    </xf>
    <xf numFmtId="0" fontId="15" fillId="49" borderId="10" xfId="53" applyFont="1" applyFill="1" applyBorder="1" applyAlignment="1">
      <alignment horizontal="center" vertical="center" wrapText="1"/>
      <protection/>
    </xf>
    <xf numFmtId="1" fontId="15" fillId="49" borderId="11" xfId="53" applyNumberFormat="1" applyFont="1" applyFill="1" applyBorder="1" applyAlignment="1">
      <alignment horizontal="center" vertical="center" wrapText="1"/>
      <protection/>
    </xf>
    <xf numFmtId="0" fontId="15" fillId="49" borderId="11" xfId="0" applyFont="1" applyFill="1" applyBorder="1" applyAlignment="1">
      <alignment horizontal="center" vertical="center" wrapText="1"/>
    </xf>
    <xf numFmtId="0" fontId="61" fillId="0" borderId="0" xfId="81" applyAlignment="1">
      <alignment vertical="center"/>
      <protection/>
    </xf>
    <xf numFmtId="0" fontId="61" fillId="0" borderId="0" xfId="81" applyFont="1" applyAlignment="1">
      <alignment vertical="center" wrapText="1"/>
      <protection/>
    </xf>
    <xf numFmtId="0" fontId="61" fillId="0" borderId="0" xfId="81" applyFont="1" applyFill="1" applyAlignment="1">
      <alignment vertical="center" wrapText="1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2" fontId="22" fillId="0" borderId="13" xfId="56" applyNumberFormat="1" applyFont="1" applyFill="1" applyBorder="1" applyAlignment="1">
      <alignment horizontal="center" vertical="center" wrapText="1"/>
      <protection/>
    </xf>
    <xf numFmtId="0" fontId="15" fillId="0" borderId="13" xfId="81" applyFont="1" applyFill="1" applyBorder="1" applyAlignment="1">
      <alignment horizontal="center" vertical="center" wrapText="1"/>
      <protection/>
    </xf>
    <xf numFmtId="0" fontId="15" fillId="0" borderId="12" xfId="56" applyFont="1" applyFill="1" applyBorder="1" applyAlignment="1">
      <alignment horizontal="center" vertical="center" wrapText="1"/>
      <protection/>
    </xf>
    <xf numFmtId="0" fontId="15" fillId="0" borderId="13" xfId="56" applyFont="1" applyFill="1" applyBorder="1" applyAlignment="1">
      <alignment horizontal="center" vertical="center" wrapText="1"/>
      <protection/>
    </xf>
    <xf numFmtId="0" fontId="3" fillId="0" borderId="0" xfId="81" applyFont="1" applyBorder="1" applyAlignment="1">
      <alignment horizontal="center" vertical="center" wrapText="1"/>
      <protection/>
    </xf>
    <xf numFmtId="0" fontId="15" fillId="50" borderId="12" xfId="56" applyFont="1" applyFill="1" applyBorder="1" applyAlignment="1">
      <alignment horizontal="center" vertical="center" wrapText="1"/>
      <protection/>
    </xf>
    <xf numFmtId="0" fontId="24" fillId="0" borderId="12" xfId="81" applyFont="1" applyBorder="1" applyAlignment="1">
      <alignment horizontal="center" vertical="center" wrapText="1"/>
      <protection/>
    </xf>
    <xf numFmtId="0" fontId="13" fillId="0" borderId="12" xfId="81" applyFont="1" applyBorder="1" applyAlignment="1">
      <alignment horizontal="center" vertical="center" wrapText="1"/>
      <protection/>
    </xf>
    <xf numFmtId="2" fontId="21" fillId="0" borderId="12" xfId="56" applyNumberFormat="1" applyFont="1" applyFill="1" applyBorder="1" applyAlignment="1">
      <alignment horizontal="center" vertical="center" wrapText="1"/>
      <protection/>
    </xf>
    <xf numFmtId="0" fontId="15" fillId="0" borderId="12" xfId="81" applyNumberFormat="1" applyFont="1" applyFill="1" applyBorder="1" applyAlignment="1">
      <alignment horizontal="center" vertical="center" wrapText="1"/>
      <protection/>
    </xf>
    <xf numFmtId="0" fontId="81" fillId="0" borderId="12" xfId="81" applyFont="1" applyBorder="1">
      <alignment/>
      <protection/>
    </xf>
    <xf numFmtId="0" fontId="15" fillId="0" borderId="12" xfId="81" applyFont="1" applyFill="1" applyBorder="1" applyAlignment="1">
      <alignment horizontal="center" vertical="center" wrapText="1"/>
      <protection/>
    </xf>
    <xf numFmtId="0" fontId="18" fillId="0" borderId="0" xfId="81" applyFont="1" applyFill="1" applyAlignment="1">
      <alignment vertical="center"/>
      <protection/>
    </xf>
    <xf numFmtId="0" fontId="81" fillId="0" borderId="14" xfId="81" applyFont="1" applyBorder="1">
      <alignment/>
      <protection/>
    </xf>
    <xf numFmtId="0" fontId="14" fillId="0" borderId="11" xfId="0" applyFont="1" applyBorder="1" applyAlignment="1">
      <alignment horizontal="left" vertical="center" wrapText="1" shrinkToFit="1"/>
    </xf>
    <xf numFmtId="0" fontId="18" fillId="0" borderId="0" xfId="81" applyFont="1" applyAlignment="1">
      <alignment vertical="center"/>
      <protection/>
    </xf>
    <xf numFmtId="0" fontId="24" fillId="0" borderId="12" xfId="81" applyFont="1" applyFill="1" applyBorder="1" applyAlignment="1">
      <alignment horizontal="center" vertical="center" wrapText="1"/>
      <protection/>
    </xf>
    <xf numFmtId="1" fontId="13" fillId="0" borderId="12" xfId="81" applyNumberFormat="1" applyFont="1" applyFill="1" applyBorder="1" applyAlignment="1">
      <alignment horizontal="center" vertical="center" wrapText="1"/>
      <protection/>
    </xf>
    <xf numFmtId="0" fontId="81" fillId="0" borderId="12" xfId="81" applyFont="1" applyBorder="1" applyAlignment="1">
      <alignment horizontal="left" wrapText="1"/>
      <protection/>
    </xf>
    <xf numFmtId="1" fontId="24" fillId="0" borderId="12" xfId="56" applyNumberFormat="1" applyFont="1" applyFill="1" applyBorder="1" applyAlignment="1">
      <alignment horizontal="center" vertical="center" wrapText="1"/>
      <protection/>
    </xf>
    <xf numFmtId="2" fontId="13" fillId="0" borderId="12" xfId="56" applyNumberFormat="1" applyFont="1" applyFill="1" applyBorder="1" applyAlignment="1">
      <alignment horizontal="center" vertical="center" wrapText="1"/>
      <protection/>
    </xf>
    <xf numFmtId="0" fontId="18" fillId="0" borderId="12" xfId="81" applyFont="1" applyBorder="1" applyAlignment="1">
      <alignment vertical="center"/>
      <protection/>
    </xf>
    <xf numFmtId="49" fontId="23" fillId="0" borderId="12" xfId="81" applyNumberFormat="1" applyFont="1" applyFill="1" applyBorder="1" applyAlignment="1">
      <alignment horizontal="center" vertical="center" wrapText="1"/>
      <protection/>
    </xf>
    <xf numFmtId="1" fontId="82" fillId="50" borderId="12" xfId="81" applyNumberFormat="1" applyFont="1" applyFill="1" applyBorder="1" applyAlignment="1">
      <alignment horizontal="center" vertical="center" wrapText="1"/>
      <protection/>
    </xf>
    <xf numFmtId="0" fontId="61" fillId="0" borderId="0" xfId="81" applyAlignment="1">
      <alignment wrapText="1"/>
      <protection/>
    </xf>
    <xf numFmtId="0" fontId="83" fillId="0" borderId="0" xfId="81" applyFont="1" applyAlignment="1">
      <alignment wrapText="1"/>
      <protection/>
    </xf>
    <xf numFmtId="0" fontId="83" fillId="0" borderId="0" xfId="81" applyFont="1">
      <alignment/>
      <protection/>
    </xf>
    <xf numFmtId="0" fontId="84" fillId="0" borderId="12" xfId="81" applyFont="1" applyBorder="1" applyAlignment="1">
      <alignment horizontal="right" vertical="center"/>
      <protection/>
    </xf>
    <xf numFmtId="0" fontId="61" fillId="0" borderId="0" xfId="81">
      <alignment/>
      <protection/>
    </xf>
    <xf numFmtId="0" fontId="6" fillId="0" borderId="0" xfId="81" applyFont="1" applyAlignment="1">
      <alignment horizontal="center" vertical="center"/>
      <protection/>
    </xf>
    <xf numFmtId="0" fontId="61" fillId="0" borderId="0" xfId="81" applyFill="1">
      <alignment/>
      <protection/>
    </xf>
    <xf numFmtId="0" fontId="6" fillId="0" borderId="0" xfId="81" applyFont="1">
      <alignment/>
      <protection/>
    </xf>
    <xf numFmtId="0" fontId="15" fillId="51" borderId="12" xfId="81" applyFont="1" applyFill="1" applyBorder="1" applyAlignment="1">
      <alignment horizontal="center" vertical="center" wrapText="1"/>
      <protection/>
    </xf>
    <xf numFmtId="1" fontId="24" fillId="0" borderId="12" xfId="81" applyNumberFormat="1" applyFont="1" applyFill="1" applyBorder="1" applyAlignment="1">
      <alignment horizontal="center" vertical="center" wrapText="1"/>
      <protection/>
    </xf>
    <xf numFmtId="0" fontId="21" fillId="0" borderId="12" xfId="81" applyNumberFormat="1" applyFont="1" applyFill="1" applyBorder="1" applyAlignment="1">
      <alignment horizontal="center" vertical="center" wrapText="1"/>
      <protection/>
    </xf>
    <xf numFmtId="2" fontId="23" fillId="0" borderId="12" xfId="81" applyNumberFormat="1" applyFont="1" applyFill="1" applyBorder="1" applyAlignment="1">
      <alignment horizontal="center" vertical="center" wrapText="1"/>
      <protection/>
    </xf>
    <xf numFmtId="0" fontId="19" fillId="0" borderId="11" xfId="0" applyFont="1" applyFill="1" applyBorder="1" applyAlignment="1">
      <alignment horizontal="left" vertical="center" wrapText="1"/>
    </xf>
    <xf numFmtId="0" fontId="15" fillId="0" borderId="12" xfId="62" applyFont="1" applyFill="1" applyBorder="1" applyAlignment="1">
      <alignment horizontal="center" vertical="center" wrapText="1"/>
      <protection/>
    </xf>
    <xf numFmtId="0" fontId="18" fillId="0" borderId="0" xfId="81" applyFont="1" applyBorder="1" applyAlignment="1">
      <alignment horizontal="center" vertical="center" wrapText="1"/>
      <protection/>
    </xf>
    <xf numFmtId="0" fontId="85" fillId="0" borderId="12" xfId="81" applyFont="1" applyFill="1" applyBorder="1" applyAlignment="1">
      <alignment horizontal="center" vertical="center" wrapText="1"/>
      <protection/>
    </xf>
    <xf numFmtId="0" fontId="85" fillId="0" borderId="12" xfId="81" applyNumberFormat="1" applyFont="1" applyFill="1" applyBorder="1" applyAlignment="1">
      <alignment horizontal="center" vertical="center" wrapText="1"/>
      <protection/>
    </xf>
    <xf numFmtId="1" fontId="82" fillId="51" borderId="12" xfId="81" applyNumberFormat="1" applyFont="1" applyFill="1" applyBorder="1" applyAlignment="1">
      <alignment horizontal="center" vertical="center" wrapText="1"/>
      <protection/>
    </xf>
    <xf numFmtId="0" fontId="15" fillId="49" borderId="12" xfId="81" applyFont="1" applyFill="1" applyBorder="1" applyAlignment="1">
      <alignment horizontal="center" vertical="center" wrapText="1"/>
      <protection/>
    </xf>
    <xf numFmtId="0" fontId="13" fillId="0" borderId="12" xfId="81" applyFont="1" applyFill="1" applyBorder="1" applyAlignment="1">
      <alignment horizontal="center" vertical="center" wrapText="1"/>
      <protection/>
    </xf>
    <xf numFmtId="0" fontId="81" fillId="0" borderId="0" xfId="81" applyFont="1" applyAlignment="1">
      <alignment horizontal="left" wrapText="1"/>
      <protection/>
    </xf>
    <xf numFmtId="0" fontId="81" fillId="0" borderId="0" xfId="81" applyFont="1">
      <alignment/>
      <protection/>
    </xf>
    <xf numFmtId="49" fontId="21" fillId="0" borderId="12" xfId="81" applyNumberFormat="1" applyFont="1" applyFill="1" applyBorder="1" applyAlignment="1">
      <alignment horizontal="center" vertical="center" wrapText="1"/>
      <protection/>
    </xf>
    <xf numFmtId="0" fontId="15" fillId="0" borderId="11" xfId="0" applyFont="1" applyBorder="1" applyAlignment="1">
      <alignment vertical="center" wrapText="1" shrinkToFit="1"/>
    </xf>
    <xf numFmtId="1" fontId="82" fillId="52" borderId="12" xfId="81" applyNumberFormat="1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2" fontId="22" fillId="0" borderId="12" xfId="56" applyNumberFormat="1" applyFont="1" applyFill="1" applyBorder="1" applyAlignment="1">
      <alignment horizontal="center" vertical="center" wrapText="1"/>
      <protection/>
    </xf>
    <xf numFmtId="0" fontId="15" fillId="35" borderId="12" xfId="56" applyFont="1" applyFill="1" applyBorder="1" applyAlignment="1">
      <alignment horizontal="center" vertical="center" wrapText="1"/>
      <protection/>
    </xf>
    <xf numFmtId="0" fontId="23" fillId="0" borderId="12" xfId="81" applyFont="1" applyFill="1" applyBorder="1" applyAlignment="1">
      <alignment horizontal="center" vertical="center" wrapText="1"/>
      <protection/>
    </xf>
    <xf numFmtId="0" fontId="15" fillId="35" borderId="12" xfId="81" applyFont="1" applyFill="1" applyBorder="1" applyAlignment="1">
      <alignment horizontal="center" vertical="center" wrapText="1"/>
      <protection/>
    </xf>
    <xf numFmtId="0" fontId="61" fillId="0" borderId="0" xfId="81" applyFill="1" applyAlignment="1">
      <alignment vertical="center" wrapText="1"/>
      <protection/>
    </xf>
    <xf numFmtId="49" fontId="22" fillId="0" borderId="12" xfId="81" applyNumberFormat="1" applyFont="1" applyFill="1" applyBorder="1" applyAlignment="1">
      <alignment horizontal="center" vertical="center" wrapText="1"/>
      <protection/>
    </xf>
    <xf numFmtId="1" fontId="60" fillId="35" borderId="12" xfId="81" applyNumberFormat="1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7" fillId="0" borderId="15" xfId="53" applyFont="1" applyFill="1" applyBorder="1" applyAlignment="1">
      <alignment horizontal="left" vertical="center" wrapText="1"/>
      <protection/>
    </xf>
    <xf numFmtId="0" fontId="86" fillId="0" borderId="17" xfId="0" applyFont="1" applyBorder="1" applyAlignment="1">
      <alignment horizontal="left"/>
    </xf>
    <xf numFmtId="0" fontId="17" fillId="0" borderId="15" xfId="53" applyFont="1" applyBorder="1" applyAlignment="1">
      <alignment horizontal="left" vertical="center" wrapText="1"/>
      <protection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53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21" fillId="37" borderId="11" xfId="53" applyFont="1" applyFill="1" applyBorder="1" applyAlignment="1">
      <alignment horizontal="center" vertical="center" wrapText="1"/>
      <protection/>
    </xf>
    <xf numFmtId="0" fontId="21" fillId="38" borderId="11" xfId="53" applyFont="1" applyFill="1" applyBorder="1" applyAlignment="1">
      <alignment horizontal="center" vertical="center" wrapText="1"/>
      <protection/>
    </xf>
    <xf numFmtId="2" fontId="13" fillId="0" borderId="11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21" fillId="36" borderId="11" xfId="53" applyFont="1" applyFill="1" applyBorder="1" applyAlignment="1">
      <alignment horizontal="center" vertical="center" wrapText="1"/>
      <protection/>
    </xf>
    <xf numFmtId="0" fontId="9" fillId="54" borderId="11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left" vertical="center" wrapText="1"/>
    </xf>
    <xf numFmtId="0" fontId="12" fillId="0" borderId="11" xfId="53" applyFont="1" applyFill="1" applyBorder="1" applyAlignment="1">
      <alignment horizontal="center" vertical="center" wrapText="1"/>
      <protection/>
    </xf>
    <xf numFmtId="2" fontId="17" fillId="46" borderId="11" xfId="53" applyNumberFormat="1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2" fontId="17" fillId="0" borderId="11" xfId="53" applyNumberFormat="1" applyFont="1" applyFill="1" applyBorder="1" applyAlignment="1">
      <alignment horizontal="center" vertical="center" wrapText="1"/>
      <protection/>
    </xf>
    <xf numFmtId="2" fontId="13" fillId="33" borderId="11" xfId="53" applyNumberFormat="1" applyFont="1" applyFill="1" applyBorder="1" applyAlignment="1">
      <alignment horizontal="center" vertical="center" wrapText="1"/>
      <protection/>
    </xf>
    <xf numFmtId="0" fontId="8" fillId="55" borderId="1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1" fillId="56" borderId="2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center" wrapText="1"/>
    </xf>
    <xf numFmtId="2" fontId="15" fillId="46" borderId="11" xfId="53" applyNumberFormat="1" applyFont="1" applyFill="1" applyBorder="1" applyAlignment="1">
      <alignment horizontal="center" vertical="center" wrapText="1"/>
      <protection/>
    </xf>
    <xf numFmtId="0" fontId="21" fillId="47" borderId="11" xfId="53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left" vertical="center" wrapText="1"/>
    </xf>
    <xf numFmtId="2" fontId="15" fillId="0" borderId="11" xfId="53" applyNumberFormat="1" applyFont="1" applyFill="1" applyBorder="1" applyAlignment="1">
      <alignment horizontal="center" vertical="center" wrapText="1"/>
      <protection/>
    </xf>
    <xf numFmtId="2" fontId="13" fillId="57" borderId="11" xfId="53" applyNumberFormat="1" applyFont="1" applyFill="1" applyBorder="1" applyAlignment="1">
      <alignment horizontal="center" vertical="center" wrapText="1"/>
      <protection/>
    </xf>
    <xf numFmtId="0" fontId="21" fillId="0" borderId="15" xfId="81" applyFont="1" applyFill="1" applyBorder="1" applyAlignment="1">
      <alignment horizontal="center" vertical="center"/>
      <protection/>
    </xf>
    <xf numFmtId="0" fontId="21" fillId="0" borderId="16" xfId="81" applyFont="1" applyBorder="1" applyAlignment="1">
      <alignment horizontal="center" vertical="center"/>
      <protection/>
    </xf>
    <xf numFmtId="0" fontId="21" fillId="0" borderId="17" xfId="81" applyFont="1" applyBorder="1" applyAlignment="1">
      <alignment horizontal="center" vertical="center"/>
      <protection/>
    </xf>
    <xf numFmtId="0" fontId="87" fillId="58" borderId="12" xfId="81" applyFont="1" applyFill="1" applyBorder="1" applyAlignment="1">
      <alignment horizontal="center" vertical="center" wrapText="1"/>
      <protection/>
    </xf>
    <xf numFmtId="0" fontId="84" fillId="0" borderId="15" xfId="81" applyFont="1" applyBorder="1" applyAlignment="1">
      <alignment horizontal="right" vertical="center" wrapText="1"/>
      <protection/>
    </xf>
    <xf numFmtId="0" fontId="61" fillId="0" borderId="16" xfId="81" applyBorder="1" applyAlignment="1">
      <alignment horizontal="right" vertical="center"/>
      <protection/>
    </xf>
    <xf numFmtId="0" fontId="61" fillId="0" borderId="17" xfId="81" applyBorder="1" applyAlignment="1">
      <alignment horizontal="right" vertical="center"/>
      <protection/>
    </xf>
    <xf numFmtId="1" fontId="88" fillId="0" borderId="15" xfId="81" applyNumberFormat="1" applyFont="1" applyFill="1" applyBorder="1" applyAlignment="1">
      <alignment horizontal="center" vertical="center" wrapText="1"/>
      <protection/>
    </xf>
    <xf numFmtId="0" fontId="88" fillId="0" borderId="17" xfId="81" applyFont="1" applyFill="1" applyBorder="1" applyAlignment="1">
      <alignment horizontal="center" vertical="center" wrapText="1"/>
      <protection/>
    </xf>
    <xf numFmtId="1" fontId="34" fillId="35" borderId="15" xfId="81" applyNumberFormat="1" applyFont="1" applyFill="1" applyBorder="1" applyAlignment="1">
      <alignment horizontal="center" vertical="center" wrapText="1"/>
      <protection/>
    </xf>
    <xf numFmtId="0" fontId="34" fillId="35" borderId="17" xfId="81" applyFont="1" applyFill="1" applyBorder="1" applyAlignment="1">
      <alignment horizontal="center" vertical="center" wrapText="1"/>
      <protection/>
    </xf>
    <xf numFmtId="0" fontId="89" fillId="49" borderId="15" xfId="81" applyFont="1" applyFill="1" applyBorder="1" applyAlignment="1">
      <alignment horizontal="center" vertical="center"/>
      <protection/>
    </xf>
    <xf numFmtId="0" fontId="89" fillId="49" borderId="16" xfId="81" applyFont="1" applyFill="1" applyBorder="1" applyAlignment="1">
      <alignment horizontal="center" vertical="center"/>
      <protection/>
    </xf>
    <xf numFmtId="0" fontId="89" fillId="49" borderId="17" xfId="81" applyFont="1" applyFill="1" applyBorder="1" applyAlignment="1">
      <alignment horizontal="center" vertical="center"/>
      <protection/>
    </xf>
    <xf numFmtId="1" fontId="88" fillId="52" borderId="15" xfId="81" applyNumberFormat="1" applyFont="1" applyFill="1" applyBorder="1" applyAlignment="1">
      <alignment horizontal="center" vertical="center" wrapText="1"/>
      <protection/>
    </xf>
    <xf numFmtId="0" fontId="88" fillId="52" borderId="17" xfId="81" applyFont="1" applyFill="1" applyBorder="1" applyAlignment="1">
      <alignment horizontal="center" vertical="center" wrapText="1"/>
      <protection/>
    </xf>
    <xf numFmtId="0" fontId="23" fillId="35" borderId="15" xfId="81" applyFont="1" applyFill="1" applyBorder="1" applyAlignment="1">
      <alignment horizontal="center" vertical="center"/>
      <protection/>
    </xf>
    <xf numFmtId="0" fontId="23" fillId="35" borderId="16" xfId="81" applyFont="1" applyFill="1" applyBorder="1" applyAlignment="1">
      <alignment horizontal="center" vertical="center"/>
      <protection/>
    </xf>
    <xf numFmtId="0" fontId="23" fillId="35" borderId="17" xfId="81" applyFont="1" applyFill="1" applyBorder="1" applyAlignment="1">
      <alignment horizontal="center" vertical="center"/>
      <protection/>
    </xf>
    <xf numFmtId="1" fontId="88" fillId="50" borderId="15" xfId="81" applyNumberFormat="1" applyFont="1" applyFill="1" applyBorder="1" applyAlignment="1">
      <alignment horizontal="center" vertical="center" wrapText="1"/>
      <protection/>
    </xf>
    <xf numFmtId="0" fontId="88" fillId="50" borderId="17" xfId="81" applyFont="1" applyFill="1" applyBorder="1" applyAlignment="1">
      <alignment horizontal="center" vertical="center" wrapText="1"/>
      <protection/>
    </xf>
    <xf numFmtId="0" fontId="89" fillId="51" borderId="15" xfId="81" applyFont="1" applyFill="1" applyBorder="1" applyAlignment="1">
      <alignment horizontal="center" vertical="center"/>
      <protection/>
    </xf>
    <xf numFmtId="0" fontId="89" fillId="51" borderId="16" xfId="81" applyFont="1" applyFill="1" applyBorder="1" applyAlignment="1">
      <alignment horizontal="center" vertical="center"/>
      <protection/>
    </xf>
    <xf numFmtId="0" fontId="89" fillId="51" borderId="17" xfId="81" applyFont="1" applyFill="1" applyBorder="1" applyAlignment="1">
      <alignment horizontal="center" vertical="center"/>
      <protection/>
    </xf>
    <xf numFmtId="1" fontId="88" fillId="51" borderId="15" xfId="81" applyNumberFormat="1" applyFont="1" applyFill="1" applyBorder="1" applyAlignment="1">
      <alignment horizontal="center" vertical="center" wrapText="1"/>
      <protection/>
    </xf>
    <xf numFmtId="0" fontId="88" fillId="51" borderId="17" xfId="81" applyFont="1" applyFill="1" applyBorder="1" applyAlignment="1">
      <alignment horizontal="center" vertical="center" wrapText="1"/>
      <protection/>
    </xf>
    <xf numFmtId="0" fontId="90" fillId="0" borderId="12" xfId="81" applyFont="1" applyFill="1" applyBorder="1" applyAlignment="1">
      <alignment horizontal="center" vertical="center" wrapText="1"/>
      <protection/>
    </xf>
    <xf numFmtId="0" fontId="91" fillId="0" borderId="12" xfId="81" applyFont="1" applyFill="1" applyBorder="1" applyAlignment="1">
      <alignment horizontal="center" vertical="center" wrapText="1"/>
      <protection/>
    </xf>
    <xf numFmtId="0" fontId="92" fillId="0" borderId="15" xfId="81" applyFont="1" applyFill="1" applyBorder="1" applyAlignment="1">
      <alignment horizontal="center" vertical="center" wrapText="1"/>
      <protection/>
    </xf>
    <xf numFmtId="0" fontId="92" fillId="0" borderId="16" xfId="81" applyFont="1" applyFill="1" applyBorder="1" applyAlignment="1">
      <alignment horizontal="center" vertical="center" wrapText="1"/>
      <protection/>
    </xf>
    <xf numFmtId="0" fontId="92" fillId="0" borderId="17" xfId="81" applyFont="1" applyFill="1" applyBorder="1" applyAlignment="1">
      <alignment horizontal="center" vertical="center" wrapText="1"/>
      <protection/>
    </xf>
    <xf numFmtId="0" fontId="93" fillId="0" borderId="15" xfId="81" applyFont="1" applyFill="1" applyBorder="1" applyAlignment="1">
      <alignment horizontal="center" vertical="center" wrapText="1"/>
      <protection/>
    </xf>
    <xf numFmtId="0" fontId="93" fillId="0" borderId="16" xfId="81" applyFont="1" applyFill="1" applyBorder="1" applyAlignment="1">
      <alignment horizontal="center" vertical="center" wrapText="1"/>
      <protection/>
    </xf>
    <xf numFmtId="0" fontId="93" fillId="0" borderId="17" xfId="81" applyFont="1" applyFill="1" applyBorder="1" applyAlignment="1">
      <alignment horizontal="center" vertical="center" wrapText="1"/>
      <protection/>
    </xf>
    <xf numFmtId="0" fontId="90" fillId="0" borderId="15" xfId="81" applyFont="1" applyFill="1" applyBorder="1" applyAlignment="1">
      <alignment horizontal="center" vertical="center" wrapText="1"/>
      <protection/>
    </xf>
    <xf numFmtId="0" fontId="89" fillId="50" borderId="15" xfId="81" applyFont="1" applyFill="1" applyBorder="1" applyAlignment="1">
      <alignment horizontal="center" vertical="center"/>
      <protection/>
    </xf>
    <xf numFmtId="0" fontId="89" fillId="50" borderId="16" xfId="81" applyFont="1" applyFill="1" applyBorder="1" applyAlignment="1">
      <alignment horizontal="center" vertical="center"/>
      <protection/>
    </xf>
    <xf numFmtId="0" fontId="89" fillId="50" borderId="17" xfId="81" applyFont="1" applyFill="1" applyBorder="1" applyAlignment="1">
      <alignment horizontal="center" vertical="center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3 2" xfId="58"/>
    <cellStyle name="Обычный 3 3" xfId="59"/>
    <cellStyle name="Обычный 3 3 2" xfId="60"/>
    <cellStyle name="Обычный 3 4" xfId="61"/>
    <cellStyle name="Обычный 3 5" xfId="62"/>
    <cellStyle name="Обычный 4" xfId="63"/>
    <cellStyle name="Обычный 5" xfId="64"/>
    <cellStyle name="Обычный 5 2" xfId="65"/>
    <cellStyle name="Обычный 5 3" xfId="66"/>
    <cellStyle name="Обычный 5 3 2" xfId="67"/>
    <cellStyle name="Обычный 5 3 2 2" xfId="68"/>
    <cellStyle name="Обычный 5 4" xfId="69"/>
    <cellStyle name="Обычный 5 5" xfId="70"/>
    <cellStyle name="Обычный 5 5 2" xfId="71"/>
    <cellStyle name="Обычный 6" xfId="72"/>
    <cellStyle name="Обычный 6 2" xfId="73"/>
    <cellStyle name="Обычный 6 2 2" xfId="74"/>
    <cellStyle name="Обычный 6 2 3" xfId="75"/>
    <cellStyle name="Обычный 6 2 3 2" xfId="76"/>
    <cellStyle name="Обычный 6 2 3 3" xfId="77"/>
    <cellStyle name="Обычный 6 2 4" xfId="78"/>
    <cellStyle name="Обычный 6 3" xfId="79"/>
    <cellStyle name="Обычный 7" xfId="80"/>
    <cellStyle name="Обычный 8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Финансовый 2" xfId="90"/>
    <cellStyle name="Финансовый 2 2" xfId="91"/>
    <cellStyle name="Финансовый 2 3" xfId="92"/>
    <cellStyle name="Финансовый 2 4" xfId="93"/>
    <cellStyle name="Финансовый 2 4 2" xfId="94"/>
    <cellStyle name="Финансовый 2 4 2 2" xfId="95"/>
    <cellStyle name="Финансовый 2 5" xfId="96"/>
    <cellStyle name="Финансовый 2 5 2" xfId="97"/>
    <cellStyle name="Финансовый 2 6 4 3 4" xfId="98"/>
    <cellStyle name="Финансовый 3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7"/>
  <sheetViews>
    <sheetView tabSelected="1" zoomScale="80" zoomScaleNormal="80" zoomScalePageLayoutView="0" workbookViewId="0" topLeftCell="A1">
      <selection activeCell="G13" sqref="G13"/>
    </sheetView>
  </sheetViews>
  <sheetFormatPr defaultColWidth="9.140625" defaultRowHeight="15"/>
  <cols>
    <col min="1" max="1" width="7.7109375" style="1" customWidth="1"/>
    <col min="2" max="2" width="7.7109375" style="2" customWidth="1"/>
    <col min="3" max="3" width="8.8515625" style="2" customWidth="1"/>
    <col min="4" max="4" width="12.140625" style="2" customWidth="1"/>
    <col min="5" max="5" width="8.8515625" style="2" customWidth="1"/>
    <col min="6" max="6" width="9.7109375" style="2" customWidth="1"/>
    <col min="7" max="7" width="33.57421875" style="3" customWidth="1"/>
    <col min="8" max="8" width="17.57421875" style="2" customWidth="1"/>
    <col min="9" max="9" width="10.28125" style="2" customWidth="1"/>
    <col min="10" max="10" width="7.7109375" style="3" customWidth="1"/>
    <col min="11" max="11" width="44.57421875" style="2" customWidth="1"/>
    <col min="12" max="12" width="11.7109375" style="2" customWidth="1"/>
    <col min="13" max="13" width="11.7109375" style="4" customWidth="1"/>
    <col min="14" max="14" width="37.7109375" style="5" customWidth="1"/>
    <col min="15" max="15" width="20.7109375" style="5" customWidth="1"/>
    <col min="16" max="17" width="10.7109375" style="0" customWidth="1"/>
    <col min="18" max="18" width="12.57421875" style="0" customWidth="1"/>
    <col min="19" max="19" width="29.140625" style="0" customWidth="1"/>
    <col min="20" max="20" width="17.28125" style="0" customWidth="1"/>
    <col min="21" max="21" width="23.421875" style="0" customWidth="1"/>
    <col min="22" max="23" width="14.8515625" style="0" customWidth="1"/>
    <col min="24" max="24" width="23.57421875" style="0" customWidth="1"/>
    <col min="25" max="25" width="28.8515625" style="0" customWidth="1"/>
  </cols>
  <sheetData>
    <row r="1" spans="1:15" s="6" customFormat="1" ht="23.25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8" s="6" customFormat="1" ht="23.25" customHeight="1">
      <c r="A2" s="219" t="s">
        <v>54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Q2" s="7"/>
      <c r="R2" s="7"/>
    </row>
    <row r="3" spans="1:15" s="6" customFormat="1" ht="118.5" customHeight="1">
      <c r="A3" s="220" t="s">
        <v>68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8" s="6" customFormat="1" ht="23.25" customHeight="1">
      <c r="A4" s="219" t="s">
        <v>65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Q4" s="7"/>
      <c r="R4" s="7"/>
    </row>
    <row r="5" spans="1:20" s="16" customFormat="1" ht="27" customHeight="1">
      <c r="A5" s="210" t="s">
        <v>16</v>
      </c>
      <c r="B5" s="211"/>
      <c r="C5" s="211"/>
      <c r="D5" s="211"/>
      <c r="E5" s="211"/>
      <c r="F5" s="212"/>
      <c r="G5" s="91" t="s">
        <v>15</v>
      </c>
      <c r="H5" s="213" t="s">
        <v>47</v>
      </c>
      <c r="I5" s="214"/>
      <c r="J5" s="214"/>
      <c r="K5" s="214"/>
      <c r="L5" s="214"/>
      <c r="M5" s="214"/>
      <c r="N5" s="214"/>
      <c r="O5" s="215"/>
      <c r="P5" s="9"/>
      <c r="Q5" s="8"/>
      <c r="R5" s="10"/>
      <c r="S5" s="10"/>
      <c r="T5" s="10"/>
    </row>
    <row r="6" spans="1:15" s="16" customFormat="1" ht="42" customHeight="1">
      <c r="A6" s="11" t="s">
        <v>1</v>
      </c>
      <c r="B6" s="11" t="s">
        <v>2</v>
      </c>
      <c r="C6" s="11" t="s">
        <v>3</v>
      </c>
      <c r="D6" s="12" t="s">
        <v>4</v>
      </c>
      <c r="E6" s="11" t="s">
        <v>17</v>
      </c>
      <c r="F6" s="11" t="s">
        <v>5</v>
      </c>
      <c r="G6" s="13" t="s">
        <v>6</v>
      </c>
      <c r="H6" s="14" t="s">
        <v>7</v>
      </c>
      <c r="I6" s="14" t="s">
        <v>8</v>
      </c>
      <c r="J6" s="11" t="s">
        <v>10</v>
      </c>
      <c r="K6" s="14" t="s">
        <v>9</v>
      </c>
      <c r="L6" s="15" t="s">
        <v>11</v>
      </c>
      <c r="M6" s="11" t="s">
        <v>12</v>
      </c>
      <c r="N6" s="14" t="s">
        <v>13</v>
      </c>
      <c r="O6" s="24" t="s">
        <v>14</v>
      </c>
    </row>
    <row r="7" spans="1:23" s="16" customFormat="1" ht="42" customHeight="1">
      <c r="A7" s="142">
        <v>1</v>
      </c>
      <c r="B7" s="26">
        <v>50</v>
      </c>
      <c r="C7" s="29">
        <v>1</v>
      </c>
      <c r="D7" s="27">
        <f>SUM(M7/I7)</f>
        <v>62.91773778920309</v>
      </c>
      <c r="E7" s="39"/>
      <c r="F7" s="79" t="s">
        <v>301</v>
      </c>
      <c r="G7" s="28" t="s">
        <v>102</v>
      </c>
      <c r="H7" s="38" t="s">
        <v>326</v>
      </c>
      <c r="I7" s="20">
        <v>77.8</v>
      </c>
      <c r="J7" s="92">
        <v>55</v>
      </c>
      <c r="K7" s="33" t="s">
        <v>103</v>
      </c>
      <c r="L7" s="19">
        <v>89</v>
      </c>
      <c r="M7" s="20">
        <f>SUM(L7*J7)</f>
        <v>4895</v>
      </c>
      <c r="N7" s="21"/>
      <c r="O7" s="44" t="s">
        <v>104</v>
      </c>
      <c r="P7" s="31"/>
      <c r="Q7" s="6"/>
      <c r="R7" s="6"/>
      <c r="S7" s="6"/>
      <c r="T7" s="6"/>
      <c r="U7" s="6"/>
      <c r="V7" s="6"/>
      <c r="W7" s="6"/>
    </row>
    <row r="8" spans="1:18" s="16" customFormat="1" ht="42" customHeight="1">
      <c r="A8" s="142">
        <v>2</v>
      </c>
      <c r="B8" s="26">
        <v>65</v>
      </c>
      <c r="C8" s="29">
        <v>2</v>
      </c>
      <c r="D8" s="27">
        <f>SUM(M8/I8)</f>
        <v>25.932017543859647</v>
      </c>
      <c r="E8" s="39"/>
      <c r="F8" s="79" t="s">
        <v>297</v>
      </c>
      <c r="G8" s="17" t="s">
        <v>99</v>
      </c>
      <c r="H8" s="38" t="s">
        <v>100</v>
      </c>
      <c r="I8" s="20">
        <v>91.2</v>
      </c>
      <c r="J8" s="92">
        <v>55</v>
      </c>
      <c r="K8" s="30" t="s">
        <v>98</v>
      </c>
      <c r="L8" s="19">
        <v>43</v>
      </c>
      <c r="M8" s="20">
        <f>SUM(L8*J8)</f>
        <v>2365</v>
      </c>
      <c r="N8" s="21"/>
      <c r="O8" s="44" t="s">
        <v>101</v>
      </c>
      <c r="Q8" s="6"/>
      <c r="R8" s="6"/>
    </row>
    <row r="9" spans="1:15" ht="27" customHeight="1">
      <c r="A9" s="216" t="s">
        <v>16</v>
      </c>
      <c r="B9" s="216"/>
      <c r="C9" s="216"/>
      <c r="D9" s="216"/>
      <c r="E9" s="216"/>
      <c r="F9" s="216"/>
      <c r="G9" s="40" t="s">
        <v>20</v>
      </c>
      <c r="H9" s="217" t="s">
        <v>48</v>
      </c>
      <c r="I9" s="217"/>
      <c r="J9" s="217"/>
      <c r="K9" s="217"/>
      <c r="L9" s="217"/>
      <c r="M9" s="217"/>
      <c r="N9" s="217"/>
      <c r="O9" s="217"/>
    </row>
    <row r="10" spans="1:15" s="16" customFormat="1" ht="42" customHeight="1">
      <c r="A10" s="11" t="s">
        <v>1</v>
      </c>
      <c r="B10" s="11" t="s">
        <v>2</v>
      </c>
      <c r="C10" s="11" t="s">
        <v>3</v>
      </c>
      <c r="D10" s="12" t="s">
        <v>4</v>
      </c>
      <c r="E10" s="11" t="s">
        <v>17</v>
      </c>
      <c r="F10" s="11" t="s">
        <v>5</v>
      </c>
      <c r="G10" s="13" t="s">
        <v>6</v>
      </c>
      <c r="H10" s="14" t="s">
        <v>7</v>
      </c>
      <c r="I10" s="14" t="s">
        <v>8</v>
      </c>
      <c r="J10" s="11" t="s">
        <v>10</v>
      </c>
      <c r="K10" s="14" t="s">
        <v>9</v>
      </c>
      <c r="L10" s="15" t="s">
        <v>11</v>
      </c>
      <c r="M10" s="11" t="s">
        <v>12</v>
      </c>
      <c r="N10" s="14" t="s">
        <v>13</v>
      </c>
      <c r="O10" s="24" t="s">
        <v>14</v>
      </c>
    </row>
    <row r="11" spans="1:15" ht="42" customHeight="1">
      <c r="A11" s="142">
        <v>3</v>
      </c>
      <c r="B11" s="26"/>
      <c r="C11" s="29">
        <v>1</v>
      </c>
      <c r="D11" s="27">
        <f aca="true" t="shared" si="0" ref="D11:D16">SUM(M11/I11)</f>
        <v>50.33829499323409</v>
      </c>
      <c r="E11" s="39"/>
      <c r="F11" s="79"/>
      <c r="G11" s="17" t="s">
        <v>158</v>
      </c>
      <c r="H11" s="38" t="s">
        <v>159</v>
      </c>
      <c r="I11" s="18">
        <v>73.9</v>
      </c>
      <c r="J11" s="41">
        <v>30</v>
      </c>
      <c r="K11" s="30" t="s">
        <v>80</v>
      </c>
      <c r="L11" s="19">
        <v>124</v>
      </c>
      <c r="M11" s="20">
        <f aca="true" t="shared" si="1" ref="M11:M16">SUM(L11*J11)</f>
        <v>3720</v>
      </c>
      <c r="N11" s="21"/>
      <c r="O11" s="44" t="s">
        <v>160</v>
      </c>
    </row>
    <row r="12" spans="1:15" ht="42" customHeight="1">
      <c r="A12" s="142">
        <v>4</v>
      </c>
      <c r="B12" s="26"/>
      <c r="C12" s="29">
        <v>2</v>
      </c>
      <c r="D12" s="27">
        <f t="shared" si="0"/>
        <v>48.57651245551601</v>
      </c>
      <c r="E12" s="39"/>
      <c r="F12" s="79"/>
      <c r="G12" s="17" t="s">
        <v>147</v>
      </c>
      <c r="H12" s="38" t="s">
        <v>148</v>
      </c>
      <c r="I12" s="18">
        <v>56.2</v>
      </c>
      <c r="J12" s="41">
        <v>30</v>
      </c>
      <c r="K12" s="30" t="s">
        <v>149</v>
      </c>
      <c r="L12" s="19">
        <v>91</v>
      </c>
      <c r="M12" s="20">
        <f t="shared" si="1"/>
        <v>2730</v>
      </c>
      <c r="N12" s="21"/>
      <c r="O12" s="44" t="s">
        <v>150</v>
      </c>
    </row>
    <row r="13" spans="1:15" ht="42" customHeight="1">
      <c r="A13" s="142">
        <v>5</v>
      </c>
      <c r="B13" s="26"/>
      <c r="C13" s="29">
        <v>3</v>
      </c>
      <c r="D13" s="27">
        <f t="shared" si="0"/>
        <v>47.88732394366197</v>
      </c>
      <c r="E13" s="39"/>
      <c r="F13" s="79"/>
      <c r="G13" s="17" t="s">
        <v>133</v>
      </c>
      <c r="H13" s="38" t="s">
        <v>134</v>
      </c>
      <c r="I13" s="18">
        <v>53.25</v>
      </c>
      <c r="J13" s="41">
        <v>30</v>
      </c>
      <c r="K13" s="30" t="s">
        <v>98</v>
      </c>
      <c r="L13" s="19">
        <v>85</v>
      </c>
      <c r="M13" s="20">
        <f t="shared" si="1"/>
        <v>2550</v>
      </c>
      <c r="N13" s="21"/>
      <c r="O13" s="44" t="s">
        <v>136</v>
      </c>
    </row>
    <row r="14" spans="1:15" ht="42" customHeight="1">
      <c r="A14" s="142">
        <v>6</v>
      </c>
      <c r="B14" s="26"/>
      <c r="C14" s="29">
        <v>4</v>
      </c>
      <c r="D14" s="27">
        <f t="shared" si="0"/>
        <v>44.70198675496689</v>
      </c>
      <c r="E14" s="39"/>
      <c r="F14" s="79"/>
      <c r="G14" s="17" t="s">
        <v>153</v>
      </c>
      <c r="H14" s="38" t="s">
        <v>154</v>
      </c>
      <c r="I14" s="18">
        <v>60.4</v>
      </c>
      <c r="J14" s="41">
        <v>30</v>
      </c>
      <c r="K14" s="30" t="s">
        <v>130</v>
      </c>
      <c r="L14" s="19">
        <v>90</v>
      </c>
      <c r="M14" s="20">
        <f t="shared" si="1"/>
        <v>2700</v>
      </c>
      <c r="N14" s="21"/>
      <c r="O14" s="44" t="s">
        <v>136</v>
      </c>
    </row>
    <row r="15" spans="1:15" ht="42" customHeight="1">
      <c r="A15" s="142">
        <v>7</v>
      </c>
      <c r="B15" s="26"/>
      <c r="C15" s="29">
        <v>5</v>
      </c>
      <c r="D15" s="27">
        <f t="shared" si="0"/>
        <v>27.442827442827443</v>
      </c>
      <c r="E15" s="39"/>
      <c r="F15" s="79" t="s">
        <v>302</v>
      </c>
      <c r="G15" s="17" t="s">
        <v>155</v>
      </c>
      <c r="H15" s="38" t="s">
        <v>156</v>
      </c>
      <c r="I15" s="18">
        <v>48.1</v>
      </c>
      <c r="J15" s="41">
        <v>30</v>
      </c>
      <c r="K15" s="30" t="s">
        <v>98</v>
      </c>
      <c r="L15" s="19">
        <v>44</v>
      </c>
      <c r="M15" s="20">
        <f t="shared" si="1"/>
        <v>1320</v>
      </c>
      <c r="N15" s="21"/>
      <c r="O15" s="44" t="s">
        <v>157</v>
      </c>
    </row>
    <row r="16" spans="1:15" ht="42" customHeight="1">
      <c r="A16" s="142">
        <v>8</v>
      </c>
      <c r="B16" s="26"/>
      <c r="C16" s="29">
        <v>6</v>
      </c>
      <c r="D16" s="27">
        <f t="shared" si="0"/>
        <v>26.209677419354836</v>
      </c>
      <c r="E16" s="39"/>
      <c r="F16" s="79"/>
      <c r="G16" s="17" t="s">
        <v>96</v>
      </c>
      <c r="H16" s="38" t="s">
        <v>97</v>
      </c>
      <c r="I16" s="18">
        <v>74.4</v>
      </c>
      <c r="J16" s="41">
        <v>30</v>
      </c>
      <c r="K16" s="30" t="s">
        <v>98</v>
      </c>
      <c r="L16" s="19">
        <v>65</v>
      </c>
      <c r="M16" s="20">
        <f t="shared" si="1"/>
        <v>1950</v>
      </c>
      <c r="N16" s="21"/>
      <c r="O16" s="44" t="s">
        <v>322</v>
      </c>
    </row>
    <row r="17" spans="1:15" ht="27" customHeight="1">
      <c r="A17" s="216" t="s">
        <v>16</v>
      </c>
      <c r="B17" s="216"/>
      <c r="C17" s="216"/>
      <c r="D17" s="216"/>
      <c r="E17" s="216"/>
      <c r="F17" s="216"/>
      <c r="G17" s="40" t="s">
        <v>20</v>
      </c>
      <c r="H17" s="217" t="s">
        <v>75</v>
      </c>
      <c r="I17" s="217"/>
      <c r="J17" s="217"/>
      <c r="K17" s="217"/>
      <c r="L17" s="217"/>
      <c r="M17" s="217"/>
      <c r="N17" s="217"/>
      <c r="O17" s="217"/>
    </row>
    <row r="18" spans="1:15" s="16" customFormat="1" ht="42" customHeight="1">
      <c r="A18" s="11" t="s">
        <v>1</v>
      </c>
      <c r="B18" s="11" t="s">
        <v>2</v>
      </c>
      <c r="C18" s="11" t="s">
        <v>3</v>
      </c>
      <c r="D18" s="12" t="s">
        <v>4</v>
      </c>
      <c r="E18" s="11" t="s">
        <v>17</v>
      </c>
      <c r="F18" s="11" t="s">
        <v>5</v>
      </c>
      <c r="G18" s="13" t="s">
        <v>6</v>
      </c>
      <c r="H18" s="14" t="s">
        <v>7</v>
      </c>
      <c r="I18" s="14" t="s">
        <v>8</v>
      </c>
      <c r="J18" s="11" t="s">
        <v>10</v>
      </c>
      <c r="K18" s="14" t="s">
        <v>9</v>
      </c>
      <c r="L18" s="15" t="s">
        <v>11</v>
      </c>
      <c r="M18" s="11" t="s">
        <v>12</v>
      </c>
      <c r="N18" s="14" t="s">
        <v>13</v>
      </c>
      <c r="O18" s="24" t="s">
        <v>14</v>
      </c>
    </row>
    <row r="19" spans="1:15" ht="42" customHeight="1">
      <c r="A19" s="142">
        <v>9</v>
      </c>
      <c r="B19" s="26"/>
      <c r="C19" s="29">
        <v>1</v>
      </c>
      <c r="D19" s="27">
        <f>SUM(M19/I19)</f>
        <v>46.684709066305814</v>
      </c>
      <c r="E19" s="39"/>
      <c r="F19" s="79"/>
      <c r="G19" s="17" t="s">
        <v>158</v>
      </c>
      <c r="H19" s="38" t="s">
        <v>159</v>
      </c>
      <c r="I19" s="18">
        <v>73.9</v>
      </c>
      <c r="J19" s="41">
        <v>30</v>
      </c>
      <c r="K19" s="30" t="s">
        <v>83</v>
      </c>
      <c r="L19" s="19">
        <v>115</v>
      </c>
      <c r="M19" s="20">
        <f>SUM(L19*J19)</f>
        <v>3450</v>
      </c>
      <c r="N19" s="21"/>
      <c r="O19" s="44" t="s">
        <v>321</v>
      </c>
    </row>
    <row r="20" spans="1:15" ht="42" customHeight="1">
      <c r="A20" s="142">
        <v>10</v>
      </c>
      <c r="B20" s="26"/>
      <c r="C20" s="29">
        <v>2</v>
      </c>
      <c r="D20" s="27">
        <f>SUM(M20/I20)</f>
        <v>44.50704225352113</v>
      </c>
      <c r="E20" s="39"/>
      <c r="F20" s="79"/>
      <c r="G20" s="17" t="s">
        <v>133</v>
      </c>
      <c r="H20" s="38" t="s">
        <v>134</v>
      </c>
      <c r="I20" s="18">
        <v>53.25</v>
      </c>
      <c r="J20" s="41">
        <v>30</v>
      </c>
      <c r="K20" s="30" t="s">
        <v>83</v>
      </c>
      <c r="L20" s="19">
        <v>79</v>
      </c>
      <c r="M20" s="20">
        <f>SUM(L20*J20)</f>
        <v>2370</v>
      </c>
      <c r="N20" s="21"/>
      <c r="O20" s="44" t="s">
        <v>136</v>
      </c>
    </row>
    <row r="21" spans="1:15" ht="42" customHeight="1">
      <c r="A21" s="142">
        <v>11</v>
      </c>
      <c r="B21" s="26"/>
      <c r="C21" s="29">
        <v>3</v>
      </c>
      <c r="D21" s="27">
        <f>SUM(M21/I21)</f>
        <v>20.32085561497326</v>
      </c>
      <c r="E21" s="39"/>
      <c r="F21" s="79"/>
      <c r="G21" s="17" t="s">
        <v>132</v>
      </c>
      <c r="H21" s="38" t="s">
        <v>135</v>
      </c>
      <c r="I21" s="18">
        <v>56.1</v>
      </c>
      <c r="J21" s="41">
        <v>30</v>
      </c>
      <c r="K21" s="30" t="s">
        <v>130</v>
      </c>
      <c r="L21" s="19">
        <v>38</v>
      </c>
      <c r="M21" s="20">
        <f>SUM(L21*J21)</f>
        <v>1140</v>
      </c>
      <c r="N21" s="21"/>
      <c r="O21" s="44" t="s">
        <v>136</v>
      </c>
    </row>
    <row r="22" spans="1:15" ht="42" customHeight="1">
      <c r="A22" s="142">
        <v>12</v>
      </c>
      <c r="B22" s="26"/>
      <c r="C22" s="29">
        <v>4</v>
      </c>
      <c r="D22" s="27">
        <f>SUM(M22/I22)</f>
        <v>16.029479502533395</v>
      </c>
      <c r="E22" s="39"/>
      <c r="F22" s="79" t="s">
        <v>300</v>
      </c>
      <c r="G22" s="17" t="s">
        <v>93</v>
      </c>
      <c r="H22" s="38" t="s">
        <v>94</v>
      </c>
      <c r="I22" s="18">
        <v>108.55</v>
      </c>
      <c r="J22" s="41">
        <v>30</v>
      </c>
      <c r="K22" s="30" t="s">
        <v>95</v>
      </c>
      <c r="L22" s="19">
        <v>58</v>
      </c>
      <c r="M22" s="20">
        <f>SUM(L22*J22)</f>
        <v>1740</v>
      </c>
      <c r="N22" s="21"/>
      <c r="O22" s="44" t="s">
        <v>88</v>
      </c>
    </row>
    <row r="23" spans="1:15" ht="27" customHeight="1">
      <c r="A23" s="216" t="s">
        <v>16</v>
      </c>
      <c r="B23" s="216"/>
      <c r="C23" s="216"/>
      <c r="D23" s="216"/>
      <c r="E23" s="216"/>
      <c r="F23" s="216"/>
      <c r="G23" s="40" t="s">
        <v>74</v>
      </c>
      <c r="H23" s="217" t="s">
        <v>73</v>
      </c>
      <c r="I23" s="217"/>
      <c r="J23" s="217"/>
      <c r="K23" s="217"/>
      <c r="L23" s="217"/>
      <c r="M23" s="217"/>
      <c r="N23" s="217"/>
      <c r="O23" s="217"/>
    </row>
    <row r="24" spans="1:15" s="16" customFormat="1" ht="42" customHeight="1">
      <c r="A24" s="11" t="s">
        <v>1</v>
      </c>
      <c r="B24" s="11" t="s">
        <v>2</v>
      </c>
      <c r="C24" s="11" t="s">
        <v>3</v>
      </c>
      <c r="D24" s="12" t="s">
        <v>4</v>
      </c>
      <c r="E24" s="11" t="s">
        <v>17</v>
      </c>
      <c r="F24" s="11" t="s">
        <v>5</v>
      </c>
      <c r="G24" s="13" t="s">
        <v>6</v>
      </c>
      <c r="H24" s="14" t="s">
        <v>7</v>
      </c>
      <c r="I24" s="14" t="s">
        <v>8</v>
      </c>
      <c r="J24" s="11" t="s">
        <v>10</v>
      </c>
      <c r="K24" s="14" t="s">
        <v>9</v>
      </c>
      <c r="L24" s="15" t="s">
        <v>11</v>
      </c>
      <c r="M24" s="11" t="s">
        <v>12</v>
      </c>
      <c r="N24" s="14" t="s">
        <v>13</v>
      </c>
      <c r="O24" s="24" t="s">
        <v>14</v>
      </c>
    </row>
    <row r="25" spans="1:15" ht="42" customHeight="1">
      <c r="A25" s="142">
        <v>13</v>
      </c>
      <c r="B25" s="26"/>
      <c r="C25" s="29"/>
      <c r="D25" s="27">
        <f>SUM(M25/I25)</f>
        <v>14.187010594196224</v>
      </c>
      <c r="E25" s="39"/>
      <c r="F25" s="79" t="s">
        <v>300</v>
      </c>
      <c r="G25" s="17" t="s">
        <v>93</v>
      </c>
      <c r="H25" s="38" t="s">
        <v>94</v>
      </c>
      <c r="I25" s="18">
        <v>108.55</v>
      </c>
      <c r="J25" s="41">
        <v>35</v>
      </c>
      <c r="K25" s="30" t="s">
        <v>95</v>
      </c>
      <c r="L25" s="19">
        <v>44</v>
      </c>
      <c r="M25" s="20">
        <f>SUM(L25*J25)</f>
        <v>1540</v>
      </c>
      <c r="N25" s="21"/>
      <c r="O25" s="44" t="s">
        <v>88</v>
      </c>
    </row>
    <row r="26" spans="1:20" s="16" customFormat="1" ht="27" customHeight="1">
      <c r="A26" s="210" t="s">
        <v>16</v>
      </c>
      <c r="B26" s="211"/>
      <c r="C26" s="211"/>
      <c r="D26" s="211"/>
      <c r="E26" s="211"/>
      <c r="F26" s="212"/>
      <c r="G26" s="91" t="s">
        <v>15</v>
      </c>
      <c r="H26" s="213" t="s">
        <v>49</v>
      </c>
      <c r="I26" s="214"/>
      <c r="J26" s="214"/>
      <c r="K26" s="214"/>
      <c r="L26" s="214"/>
      <c r="M26" s="214"/>
      <c r="N26" s="214"/>
      <c r="O26" s="215"/>
      <c r="P26" s="9"/>
      <c r="Q26" s="8"/>
      <c r="R26" s="10"/>
      <c r="S26" s="10"/>
      <c r="T26" s="10"/>
    </row>
    <row r="27" spans="1:15" s="16" customFormat="1" ht="42" customHeight="1">
      <c r="A27" s="11" t="s">
        <v>1</v>
      </c>
      <c r="B27" s="11" t="s">
        <v>2</v>
      </c>
      <c r="C27" s="11" t="s">
        <v>3</v>
      </c>
      <c r="D27" s="12" t="s">
        <v>4</v>
      </c>
      <c r="E27" s="11" t="s">
        <v>17</v>
      </c>
      <c r="F27" s="11" t="s">
        <v>5</v>
      </c>
      <c r="G27" s="13" t="s">
        <v>6</v>
      </c>
      <c r="H27" s="14" t="s">
        <v>7</v>
      </c>
      <c r="I27" s="14" t="s">
        <v>8</v>
      </c>
      <c r="J27" s="11" t="s">
        <v>10</v>
      </c>
      <c r="K27" s="14" t="s">
        <v>9</v>
      </c>
      <c r="L27" s="15" t="s">
        <v>11</v>
      </c>
      <c r="M27" s="11" t="s">
        <v>12</v>
      </c>
      <c r="N27" s="14" t="s">
        <v>13</v>
      </c>
      <c r="O27" s="24" t="s">
        <v>14</v>
      </c>
    </row>
    <row r="28" spans="1:28" s="136" customFormat="1" ht="42" customHeight="1">
      <c r="A28" s="142">
        <v>14</v>
      </c>
      <c r="B28" s="26">
        <v>84</v>
      </c>
      <c r="C28" s="29">
        <v>1</v>
      </c>
      <c r="D28" s="137">
        <f>SUM(M28/I28)</f>
        <v>117.90668348045398</v>
      </c>
      <c r="E28" s="39"/>
      <c r="F28" s="79" t="s">
        <v>288</v>
      </c>
      <c r="G28" s="36" t="s">
        <v>137</v>
      </c>
      <c r="H28" s="131" t="s">
        <v>138</v>
      </c>
      <c r="I28" s="18">
        <v>79.3</v>
      </c>
      <c r="J28" s="138">
        <v>55</v>
      </c>
      <c r="K28" s="132" t="s">
        <v>91</v>
      </c>
      <c r="L28" s="19">
        <v>170</v>
      </c>
      <c r="M28" s="20">
        <f>SUM(L28*J28)</f>
        <v>9350</v>
      </c>
      <c r="N28" s="21"/>
      <c r="O28" s="133" t="s">
        <v>139</v>
      </c>
      <c r="P28" s="8"/>
      <c r="Q28" s="134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</row>
    <row r="29" spans="1:20" s="16" customFormat="1" ht="42" customHeight="1">
      <c r="A29" s="142">
        <v>15</v>
      </c>
      <c r="B29" s="26">
        <v>38</v>
      </c>
      <c r="C29" s="29">
        <v>2</v>
      </c>
      <c r="D29" s="27">
        <f>SUM(M29/I29)</f>
        <v>110.88117489986648</v>
      </c>
      <c r="E29" s="39"/>
      <c r="F29" s="79" t="s">
        <v>290</v>
      </c>
      <c r="G29" s="17" t="s">
        <v>142</v>
      </c>
      <c r="H29" s="38" t="s">
        <v>143</v>
      </c>
      <c r="I29" s="18">
        <v>74.9</v>
      </c>
      <c r="J29" s="92">
        <v>55</v>
      </c>
      <c r="K29" s="30" t="s">
        <v>144</v>
      </c>
      <c r="L29" s="19">
        <v>151</v>
      </c>
      <c r="M29" s="20">
        <f>SUM(L29*J29)</f>
        <v>8305</v>
      </c>
      <c r="N29" s="21"/>
      <c r="O29" s="44" t="s">
        <v>124</v>
      </c>
      <c r="P29" s="6"/>
      <c r="Q29" s="6"/>
      <c r="R29" s="6"/>
      <c r="S29" s="6"/>
      <c r="T29" s="6"/>
    </row>
    <row r="30" spans="1:17" s="16" customFormat="1" ht="42" customHeight="1">
      <c r="A30" s="142">
        <v>16</v>
      </c>
      <c r="B30" s="26">
        <v>2</v>
      </c>
      <c r="C30" s="29">
        <v>3</v>
      </c>
      <c r="D30" s="27">
        <f>SUM(M30/I30)</f>
        <v>79.53518398967076</v>
      </c>
      <c r="E30" s="39"/>
      <c r="F30" s="79" t="s">
        <v>286</v>
      </c>
      <c r="G30" s="17" t="s">
        <v>140</v>
      </c>
      <c r="H30" s="38" t="s">
        <v>141</v>
      </c>
      <c r="I30" s="18">
        <v>77.45</v>
      </c>
      <c r="J30" s="92">
        <v>55</v>
      </c>
      <c r="K30" s="30" t="s">
        <v>83</v>
      </c>
      <c r="L30" s="19">
        <v>112</v>
      </c>
      <c r="M30" s="20">
        <f>SUM(L30*J30)</f>
        <v>6160</v>
      </c>
      <c r="N30" s="21"/>
      <c r="O30" s="44" t="s">
        <v>136</v>
      </c>
      <c r="P30" s="8"/>
      <c r="Q30" s="42"/>
    </row>
    <row r="31" spans="1:22" s="16" customFormat="1" ht="42" customHeight="1">
      <c r="A31" s="142">
        <v>17</v>
      </c>
      <c r="B31" s="26">
        <v>1</v>
      </c>
      <c r="C31" s="29">
        <v>4</v>
      </c>
      <c r="D31" s="27">
        <f>SUM(M31/I31)</f>
        <v>61.0313315926893</v>
      </c>
      <c r="E31" s="39"/>
      <c r="F31" s="79" t="s">
        <v>287</v>
      </c>
      <c r="G31" s="36" t="s">
        <v>161</v>
      </c>
      <c r="H31" s="38" t="s">
        <v>162</v>
      </c>
      <c r="I31" s="18">
        <v>76.6</v>
      </c>
      <c r="J31" s="92">
        <v>55</v>
      </c>
      <c r="K31" s="30" t="s">
        <v>83</v>
      </c>
      <c r="L31" s="19">
        <v>85</v>
      </c>
      <c r="M31" s="20">
        <f>SUM(L31*J31)</f>
        <v>4675</v>
      </c>
      <c r="N31" s="21"/>
      <c r="O31" s="44" t="s">
        <v>136</v>
      </c>
      <c r="P31" s="6"/>
      <c r="Q31" s="6"/>
      <c r="R31" s="6"/>
      <c r="S31" s="6"/>
      <c r="T31" s="6"/>
      <c r="U31" s="6"/>
      <c r="V31" s="6"/>
    </row>
    <row r="32" spans="1:17" s="16" customFormat="1" ht="42" customHeight="1">
      <c r="A32" s="142">
        <v>18</v>
      </c>
      <c r="B32" s="26">
        <v>13</v>
      </c>
      <c r="C32" s="29">
        <v>5</v>
      </c>
      <c r="D32" s="27">
        <f>SUM(M32/I32)</f>
        <v>52.8735632183908</v>
      </c>
      <c r="E32" s="39"/>
      <c r="F32" s="79"/>
      <c r="G32" s="17" t="s">
        <v>274</v>
      </c>
      <c r="H32" s="38" t="s">
        <v>275</v>
      </c>
      <c r="I32" s="18">
        <v>95.7</v>
      </c>
      <c r="J32" s="92">
        <v>55</v>
      </c>
      <c r="K32" s="30" t="s">
        <v>83</v>
      </c>
      <c r="L32" s="19">
        <v>92</v>
      </c>
      <c r="M32" s="20">
        <f>SUM(L32*J32)</f>
        <v>5060</v>
      </c>
      <c r="N32" s="21"/>
      <c r="O32" s="44" t="s">
        <v>150</v>
      </c>
      <c r="P32" s="8"/>
      <c r="Q32" s="42"/>
    </row>
    <row r="33" spans="1:20" s="16" customFormat="1" ht="27" customHeight="1">
      <c r="A33" s="210" t="s">
        <v>16</v>
      </c>
      <c r="B33" s="211"/>
      <c r="C33" s="211"/>
      <c r="D33" s="211"/>
      <c r="E33" s="211"/>
      <c r="F33" s="212"/>
      <c r="G33" s="91" t="s">
        <v>15</v>
      </c>
      <c r="H33" s="213" t="s">
        <v>55</v>
      </c>
      <c r="I33" s="214"/>
      <c r="J33" s="214"/>
      <c r="K33" s="214"/>
      <c r="L33" s="214"/>
      <c r="M33" s="214"/>
      <c r="N33" s="214"/>
      <c r="O33" s="215"/>
      <c r="P33" s="9"/>
      <c r="Q33" s="8"/>
      <c r="R33" s="10"/>
      <c r="S33" s="10"/>
      <c r="T33" s="10"/>
    </row>
    <row r="34" spans="1:15" s="16" customFormat="1" ht="42" customHeight="1">
      <c r="A34" s="11" t="s">
        <v>1</v>
      </c>
      <c r="B34" s="11" t="s">
        <v>2</v>
      </c>
      <c r="C34" s="11" t="s">
        <v>3</v>
      </c>
      <c r="D34" s="12" t="s">
        <v>4</v>
      </c>
      <c r="E34" s="11" t="s">
        <v>17</v>
      </c>
      <c r="F34" s="11" t="s">
        <v>5</v>
      </c>
      <c r="G34" s="13" t="s">
        <v>6</v>
      </c>
      <c r="H34" s="14" t="s">
        <v>7</v>
      </c>
      <c r="I34" s="14" t="s">
        <v>8</v>
      </c>
      <c r="J34" s="11" t="s">
        <v>10</v>
      </c>
      <c r="K34" s="14" t="s">
        <v>9</v>
      </c>
      <c r="L34" s="15" t="s">
        <v>11</v>
      </c>
      <c r="M34" s="11" t="s">
        <v>12</v>
      </c>
      <c r="N34" s="14" t="s">
        <v>13</v>
      </c>
      <c r="O34" s="24" t="s">
        <v>14</v>
      </c>
    </row>
    <row r="35" spans="1:15" ht="42" customHeight="1">
      <c r="A35" s="142">
        <v>19</v>
      </c>
      <c r="B35" s="37">
        <v>20</v>
      </c>
      <c r="C35" s="29">
        <v>1</v>
      </c>
      <c r="D35" s="27">
        <f aca="true" t="shared" si="2" ref="D35:D42">SUM(M35/I35)</f>
        <v>73.08070866141733</v>
      </c>
      <c r="E35" s="39"/>
      <c r="F35" s="79" t="s">
        <v>289</v>
      </c>
      <c r="G35" s="17" t="s">
        <v>125</v>
      </c>
      <c r="H35" s="38" t="s">
        <v>126</v>
      </c>
      <c r="I35" s="18">
        <v>101.6</v>
      </c>
      <c r="J35" s="92">
        <v>55</v>
      </c>
      <c r="K35" s="30" t="s">
        <v>91</v>
      </c>
      <c r="L35" s="19">
        <v>135</v>
      </c>
      <c r="M35" s="20">
        <f aca="true" t="shared" si="3" ref="M35:M42">SUM(L35*J35)</f>
        <v>7425</v>
      </c>
      <c r="N35" s="21"/>
      <c r="O35" s="98" t="s">
        <v>127</v>
      </c>
    </row>
    <row r="36" spans="1:15" ht="42" customHeight="1">
      <c r="A36" s="142">
        <v>20</v>
      </c>
      <c r="B36" s="37">
        <v>17</v>
      </c>
      <c r="C36" s="29">
        <v>2</v>
      </c>
      <c r="D36" s="27">
        <f t="shared" si="2"/>
        <v>71.77197802197803</v>
      </c>
      <c r="E36" s="39"/>
      <c r="F36" s="79"/>
      <c r="G36" s="17" t="s">
        <v>277</v>
      </c>
      <c r="H36" s="38" t="s">
        <v>278</v>
      </c>
      <c r="I36" s="18">
        <v>72.8</v>
      </c>
      <c r="J36" s="92">
        <v>55</v>
      </c>
      <c r="K36" s="30" t="s">
        <v>83</v>
      </c>
      <c r="L36" s="19">
        <v>95</v>
      </c>
      <c r="M36" s="20">
        <f t="shared" si="3"/>
        <v>5225</v>
      </c>
      <c r="N36" s="21"/>
      <c r="O36" s="98" t="s">
        <v>328</v>
      </c>
    </row>
    <row r="37" spans="1:15" ht="42" customHeight="1">
      <c r="A37" s="142">
        <v>21</v>
      </c>
      <c r="B37" s="37">
        <v>3</v>
      </c>
      <c r="C37" s="29">
        <v>3</v>
      </c>
      <c r="D37" s="27">
        <f t="shared" si="2"/>
        <v>59.375</v>
      </c>
      <c r="E37" s="39"/>
      <c r="F37" s="79" t="s">
        <v>285</v>
      </c>
      <c r="G37" s="17" t="s">
        <v>117</v>
      </c>
      <c r="H37" s="38" t="s">
        <v>118</v>
      </c>
      <c r="I37" s="18">
        <v>88</v>
      </c>
      <c r="J37" s="92">
        <v>55</v>
      </c>
      <c r="K37" s="30" t="s">
        <v>83</v>
      </c>
      <c r="L37" s="19">
        <v>95</v>
      </c>
      <c r="M37" s="20">
        <f t="shared" si="3"/>
        <v>5225</v>
      </c>
      <c r="N37" s="21"/>
      <c r="O37" s="98" t="s">
        <v>119</v>
      </c>
    </row>
    <row r="38" spans="1:15" ht="42" customHeight="1">
      <c r="A38" s="142">
        <v>22</v>
      </c>
      <c r="B38" s="37">
        <v>4</v>
      </c>
      <c r="C38" s="29">
        <v>3</v>
      </c>
      <c r="D38" s="27">
        <f t="shared" si="2"/>
        <v>59.375</v>
      </c>
      <c r="E38" s="39"/>
      <c r="F38" s="79" t="s">
        <v>59</v>
      </c>
      <c r="G38" s="17" t="s">
        <v>58</v>
      </c>
      <c r="H38" s="38" t="s">
        <v>123</v>
      </c>
      <c r="I38" s="18">
        <v>88</v>
      </c>
      <c r="J38" s="92">
        <v>55</v>
      </c>
      <c r="K38" s="30" t="s">
        <v>83</v>
      </c>
      <c r="L38" s="19">
        <v>95</v>
      </c>
      <c r="M38" s="20">
        <f t="shared" si="3"/>
        <v>5225</v>
      </c>
      <c r="N38" s="21"/>
      <c r="O38" s="98" t="s">
        <v>124</v>
      </c>
    </row>
    <row r="39" spans="1:15" ht="42" customHeight="1">
      <c r="A39" s="142">
        <v>23</v>
      </c>
      <c r="B39" s="37">
        <v>4</v>
      </c>
      <c r="C39" s="29">
        <v>4</v>
      </c>
      <c r="D39" s="27">
        <f t="shared" si="2"/>
        <v>55.13613861386139</v>
      </c>
      <c r="E39" s="39"/>
      <c r="F39" s="79"/>
      <c r="G39" s="17" t="s">
        <v>120</v>
      </c>
      <c r="H39" s="38" t="s">
        <v>121</v>
      </c>
      <c r="I39" s="18">
        <v>80.8</v>
      </c>
      <c r="J39" s="92">
        <v>55</v>
      </c>
      <c r="K39" s="30" t="s">
        <v>83</v>
      </c>
      <c r="L39" s="19">
        <v>81</v>
      </c>
      <c r="M39" s="20">
        <f t="shared" si="3"/>
        <v>4455</v>
      </c>
      <c r="N39" s="21"/>
      <c r="O39" s="98" t="s">
        <v>136</v>
      </c>
    </row>
    <row r="40" spans="1:15" ht="42" customHeight="1">
      <c r="A40" s="142">
        <v>24</v>
      </c>
      <c r="B40" s="37">
        <v>59</v>
      </c>
      <c r="C40" s="29">
        <v>5</v>
      </c>
      <c r="D40" s="27">
        <f t="shared" si="2"/>
        <v>43.31742243436754</v>
      </c>
      <c r="E40" s="39"/>
      <c r="F40" s="79"/>
      <c r="G40" s="17" t="s">
        <v>115</v>
      </c>
      <c r="H40" s="38" t="s">
        <v>116</v>
      </c>
      <c r="I40" s="18">
        <v>83.8</v>
      </c>
      <c r="J40" s="92">
        <v>55</v>
      </c>
      <c r="K40" s="30" t="s">
        <v>108</v>
      </c>
      <c r="L40" s="19">
        <v>66</v>
      </c>
      <c r="M40" s="20">
        <f t="shared" si="3"/>
        <v>3630</v>
      </c>
      <c r="N40" s="21"/>
      <c r="O40" s="98" t="s">
        <v>327</v>
      </c>
    </row>
    <row r="41" spans="1:15" ht="42" customHeight="1">
      <c r="A41" s="142">
        <v>25</v>
      </c>
      <c r="B41" s="37">
        <v>52</v>
      </c>
      <c r="C41" s="29">
        <v>6</v>
      </c>
      <c r="D41" s="27">
        <f t="shared" si="2"/>
        <v>34.53488372093023</v>
      </c>
      <c r="E41" s="39"/>
      <c r="F41" s="79"/>
      <c r="G41" s="17" t="s">
        <v>113</v>
      </c>
      <c r="H41" s="38" t="s">
        <v>114</v>
      </c>
      <c r="I41" s="18">
        <v>86</v>
      </c>
      <c r="J41" s="92">
        <v>55</v>
      </c>
      <c r="K41" s="30" t="s">
        <v>83</v>
      </c>
      <c r="L41" s="19">
        <v>54</v>
      </c>
      <c r="M41" s="20">
        <f t="shared" si="3"/>
        <v>2970</v>
      </c>
      <c r="N41" s="21"/>
      <c r="O41" s="98" t="s">
        <v>122</v>
      </c>
    </row>
    <row r="42" spans="1:15" ht="42" customHeight="1">
      <c r="A42" s="142">
        <v>26</v>
      </c>
      <c r="B42" s="37">
        <v>58</v>
      </c>
      <c r="C42" s="29">
        <v>7</v>
      </c>
      <c r="D42" s="27">
        <f t="shared" si="2"/>
        <v>29.56989247311828</v>
      </c>
      <c r="E42" s="39"/>
      <c r="F42" s="79"/>
      <c r="G42" s="17" t="s">
        <v>128</v>
      </c>
      <c r="H42" s="38" t="s">
        <v>129</v>
      </c>
      <c r="I42" s="18">
        <v>93</v>
      </c>
      <c r="J42" s="92">
        <v>55</v>
      </c>
      <c r="K42" s="30" t="s">
        <v>130</v>
      </c>
      <c r="L42" s="19">
        <v>50</v>
      </c>
      <c r="M42" s="20">
        <f t="shared" si="3"/>
        <v>2750</v>
      </c>
      <c r="N42" s="21"/>
      <c r="O42" s="98" t="s">
        <v>131</v>
      </c>
    </row>
    <row r="43" spans="1:20" s="16" customFormat="1" ht="27.75" customHeight="1">
      <c r="A43" s="210" t="s">
        <v>16</v>
      </c>
      <c r="B43" s="211"/>
      <c r="C43" s="211"/>
      <c r="D43" s="211"/>
      <c r="E43" s="211"/>
      <c r="F43" s="212"/>
      <c r="G43" s="93" t="s">
        <v>15</v>
      </c>
      <c r="H43" s="213" t="s">
        <v>78</v>
      </c>
      <c r="I43" s="214"/>
      <c r="J43" s="214"/>
      <c r="K43" s="214"/>
      <c r="L43" s="214"/>
      <c r="M43" s="214"/>
      <c r="N43" s="214"/>
      <c r="O43" s="215"/>
      <c r="P43" s="9"/>
      <c r="Q43" s="8"/>
      <c r="R43" s="10"/>
      <c r="S43" s="10"/>
      <c r="T43" s="10"/>
    </row>
    <row r="44" spans="1:15" s="16" customFormat="1" ht="42" customHeight="1">
      <c r="A44" s="11" t="s">
        <v>1</v>
      </c>
      <c r="B44" s="11" t="s">
        <v>2</v>
      </c>
      <c r="C44" s="11" t="s">
        <v>3</v>
      </c>
      <c r="D44" s="12" t="s">
        <v>4</v>
      </c>
      <c r="E44" s="11" t="s">
        <v>17</v>
      </c>
      <c r="F44" s="11" t="s">
        <v>5</v>
      </c>
      <c r="G44" s="13" t="s">
        <v>6</v>
      </c>
      <c r="H44" s="14" t="s">
        <v>7</v>
      </c>
      <c r="I44" s="14" t="s">
        <v>8</v>
      </c>
      <c r="J44" s="11" t="s">
        <v>10</v>
      </c>
      <c r="K44" s="14" t="s">
        <v>9</v>
      </c>
      <c r="L44" s="15" t="s">
        <v>11</v>
      </c>
      <c r="M44" s="11" t="s">
        <v>12</v>
      </c>
      <c r="N44" s="14" t="s">
        <v>13</v>
      </c>
      <c r="O44" s="24" t="s">
        <v>14</v>
      </c>
    </row>
    <row r="45" spans="1:28" s="16" customFormat="1" ht="42" customHeight="1">
      <c r="A45" s="142">
        <v>27</v>
      </c>
      <c r="B45" s="37"/>
      <c r="C45" s="29">
        <v>1</v>
      </c>
      <c r="D45" s="27">
        <f>SUM(M45/I45)</f>
        <v>40.8974358974359</v>
      </c>
      <c r="E45" s="39"/>
      <c r="F45" s="79"/>
      <c r="G45" s="17" t="s">
        <v>81</v>
      </c>
      <c r="H45" s="38" t="s">
        <v>82</v>
      </c>
      <c r="I45" s="20">
        <v>78</v>
      </c>
      <c r="J45" s="94">
        <v>55</v>
      </c>
      <c r="K45" s="30" t="s">
        <v>83</v>
      </c>
      <c r="L45" s="19">
        <v>58</v>
      </c>
      <c r="M45" s="20">
        <f>SUM(L45*J45)</f>
        <v>3190</v>
      </c>
      <c r="N45" s="21"/>
      <c r="O45" s="100" t="s">
        <v>84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42" customHeight="1">
      <c r="A46" s="142">
        <v>28</v>
      </c>
      <c r="B46" s="26"/>
      <c r="C46" s="29">
        <v>2</v>
      </c>
      <c r="D46" s="27">
        <f>SUM(M46/I46)</f>
        <v>38.60576923076923</v>
      </c>
      <c r="E46" s="39"/>
      <c r="F46" s="79" t="s">
        <v>299</v>
      </c>
      <c r="G46" s="28" t="s">
        <v>89</v>
      </c>
      <c r="H46" s="38" t="s">
        <v>90</v>
      </c>
      <c r="I46" s="20">
        <v>104</v>
      </c>
      <c r="J46" s="94">
        <v>55</v>
      </c>
      <c r="K46" s="30" t="s">
        <v>91</v>
      </c>
      <c r="L46" s="19">
        <v>73</v>
      </c>
      <c r="M46" s="20">
        <f>SUM(L46*J46)</f>
        <v>4015</v>
      </c>
      <c r="N46" s="21"/>
      <c r="O46" s="99" t="s">
        <v>92</v>
      </c>
      <c r="V46" s="16"/>
      <c r="W46" s="16"/>
      <c r="X46" s="16"/>
      <c r="Y46" s="16"/>
      <c r="Z46" s="16"/>
      <c r="AA46" s="16"/>
      <c r="AB46" s="16"/>
    </row>
    <row r="47" spans="1:28" ht="42" customHeight="1">
      <c r="A47" s="142">
        <v>29</v>
      </c>
      <c r="B47" s="37"/>
      <c r="C47" s="29">
        <v>3</v>
      </c>
      <c r="D47" s="27">
        <f>SUM(M47/I47)</f>
        <v>37.37864077669903</v>
      </c>
      <c r="E47" s="39"/>
      <c r="F47" s="79" t="s">
        <v>298</v>
      </c>
      <c r="G47" s="36" t="s">
        <v>85</v>
      </c>
      <c r="H47" s="38" t="s">
        <v>86</v>
      </c>
      <c r="I47" s="20">
        <v>103</v>
      </c>
      <c r="J47" s="94">
        <v>55</v>
      </c>
      <c r="K47" s="30" t="s">
        <v>87</v>
      </c>
      <c r="L47" s="19">
        <v>70</v>
      </c>
      <c r="M47" s="20">
        <f>SUM(L47*J47)</f>
        <v>3850</v>
      </c>
      <c r="N47" s="21"/>
      <c r="O47" s="100" t="s">
        <v>88</v>
      </c>
      <c r="V47" s="16"/>
      <c r="W47" s="16"/>
      <c r="X47" s="16"/>
      <c r="Y47" s="16"/>
      <c r="Z47" s="16"/>
      <c r="AA47" s="16"/>
      <c r="AB47" s="16"/>
    </row>
    <row r="48" spans="1:20" s="16" customFormat="1" ht="27" customHeight="1">
      <c r="A48" s="210" t="s">
        <v>16</v>
      </c>
      <c r="B48" s="211"/>
      <c r="C48" s="211"/>
      <c r="D48" s="211"/>
      <c r="E48" s="211"/>
      <c r="F48" s="212"/>
      <c r="G48" s="91" t="s">
        <v>18</v>
      </c>
      <c r="H48" s="213" t="s">
        <v>79</v>
      </c>
      <c r="I48" s="214"/>
      <c r="J48" s="214"/>
      <c r="K48" s="214"/>
      <c r="L48" s="214"/>
      <c r="M48" s="214"/>
      <c r="N48" s="214"/>
      <c r="O48" s="215"/>
      <c r="P48" s="9"/>
      <c r="Q48" s="8"/>
      <c r="R48" s="10"/>
      <c r="S48" s="10"/>
      <c r="T48" s="10"/>
    </row>
    <row r="49" spans="1:15" s="16" customFormat="1" ht="42" customHeight="1">
      <c r="A49" s="11" t="s">
        <v>1</v>
      </c>
      <c r="B49" s="11" t="s">
        <v>2</v>
      </c>
      <c r="C49" s="11" t="s">
        <v>3</v>
      </c>
      <c r="D49" s="12" t="s">
        <v>4</v>
      </c>
      <c r="E49" s="11" t="s">
        <v>17</v>
      </c>
      <c r="F49" s="11" t="s">
        <v>5</v>
      </c>
      <c r="G49" s="13" t="s">
        <v>6</v>
      </c>
      <c r="H49" s="14" t="s">
        <v>7</v>
      </c>
      <c r="I49" s="14" t="s">
        <v>8</v>
      </c>
      <c r="J49" s="11" t="s">
        <v>10</v>
      </c>
      <c r="K49" s="14" t="s">
        <v>9</v>
      </c>
      <c r="L49" s="15" t="s">
        <v>11</v>
      </c>
      <c r="M49" s="11" t="s">
        <v>12</v>
      </c>
      <c r="N49" s="14" t="s">
        <v>13</v>
      </c>
      <c r="O49" s="24" t="s">
        <v>14</v>
      </c>
    </row>
    <row r="50" spans="1:28" s="35" customFormat="1" ht="42" customHeight="1">
      <c r="A50" s="142">
        <v>30</v>
      </c>
      <c r="B50" s="26">
        <v>50</v>
      </c>
      <c r="C50" s="29">
        <v>1</v>
      </c>
      <c r="D50" s="27">
        <f>SUM(M50/I50)</f>
        <v>96.46910466582598</v>
      </c>
      <c r="E50" s="39"/>
      <c r="F50" s="79" t="s">
        <v>288</v>
      </c>
      <c r="G50" s="17" t="s">
        <v>137</v>
      </c>
      <c r="H50" s="38" t="s">
        <v>138</v>
      </c>
      <c r="I50" s="18">
        <v>79.3</v>
      </c>
      <c r="J50" s="92">
        <v>75</v>
      </c>
      <c r="K50" s="30" t="s">
        <v>91</v>
      </c>
      <c r="L50" s="19">
        <v>102</v>
      </c>
      <c r="M50" s="20">
        <f>SUM(L50*J50)</f>
        <v>7650</v>
      </c>
      <c r="N50" s="21"/>
      <c r="O50" s="44" t="s">
        <v>139</v>
      </c>
      <c r="P50" s="6"/>
      <c r="Q50" s="6"/>
      <c r="R50" s="6"/>
      <c r="S50" s="6"/>
      <c r="T50" s="6"/>
      <c r="U50" s="16"/>
      <c r="V50" s="16"/>
      <c r="W50" s="16"/>
      <c r="X50" s="16"/>
      <c r="Y50" s="16"/>
      <c r="Z50" s="16"/>
      <c r="AA50" s="16"/>
      <c r="AB50" s="16"/>
    </row>
    <row r="51" spans="1:28" s="10" customFormat="1" ht="42" customHeight="1">
      <c r="A51" s="142">
        <v>31</v>
      </c>
      <c r="B51" s="26">
        <v>53</v>
      </c>
      <c r="C51" s="29">
        <v>2</v>
      </c>
      <c r="D51" s="27">
        <f>SUM(M51/I51)</f>
        <v>90.12016021361815</v>
      </c>
      <c r="E51" s="39"/>
      <c r="F51" s="79" t="s">
        <v>290</v>
      </c>
      <c r="G51" s="17" t="s">
        <v>142</v>
      </c>
      <c r="H51" s="38" t="s">
        <v>143</v>
      </c>
      <c r="I51" s="18">
        <v>74.9</v>
      </c>
      <c r="J51" s="92">
        <v>75</v>
      </c>
      <c r="K51" s="30" t="s">
        <v>144</v>
      </c>
      <c r="L51" s="19">
        <v>90</v>
      </c>
      <c r="M51" s="20">
        <f>SUM(L51*J51)</f>
        <v>6750</v>
      </c>
      <c r="N51" s="21"/>
      <c r="O51" s="44" t="s">
        <v>124</v>
      </c>
      <c r="P51" s="6"/>
      <c r="Q51" s="6"/>
      <c r="R51" s="6"/>
      <c r="S51" s="6"/>
      <c r="T51" s="6"/>
      <c r="U51" s="16"/>
      <c r="V51" s="16"/>
      <c r="W51" s="16"/>
      <c r="X51" s="16"/>
      <c r="Y51" s="16"/>
      <c r="Z51" s="16"/>
      <c r="AA51" s="16"/>
      <c r="AB51" s="16"/>
    </row>
    <row r="52" spans="1:17" s="16" customFormat="1" ht="42" customHeight="1">
      <c r="A52" s="142">
        <v>32</v>
      </c>
      <c r="B52" s="26">
        <v>69</v>
      </c>
      <c r="C52" s="29">
        <v>3</v>
      </c>
      <c r="D52" s="27">
        <f>SUM(M52/I52)</f>
        <v>63.91220142027114</v>
      </c>
      <c r="E52" s="39"/>
      <c r="F52" s="79" t="s">
        <v>286</v>
      </c>
      <c r="G52" s="17" t="s">
        <v>140</v>
      </c>
      <c r="H52" s="38" t="s">
        <v>141</v>
      </c>
      <c r="I52" s="18">
        <v>77.45</v>
      </c>
      <c r="J52" s="92">
        <v>75</v>
      </c>
      <c r="K52" s="30" t="s">
        <v>83</v>
      </c>
      <c r="L52" s="19">
        <v>66</v>
      </c>
      <c r="M52" s="20">
        <f>SUM(L52*J52)</f>
        <v>4950</v>
      </c>
      <c r="N52" s="21"/>
      <c r="O52" s="44" t="s">
        <v>136</v>
      </c>
      <c r="P52" s="8"/>
      <c r="Q52" s="42"/>
    </row>
    <row r="53" spans="1:22" s="16" customFormat="1" ht="42" customHeight="1">
      <c r="A53" s="142">
        <v>33</v>
      </c>
      <c r="B53" s="26">
        <v>86</v>
      </c>
      <c r="C53" s="29">
        <v>4</v>
      </c>
      <c r="D53" s="27">
        <f>SUM(M53/I53)</f>
        <v>63.48425196850394</v>
      </c>
      <c r="E53" s="39"/>
      <c r="F53" s="79" t="s">
        <v>289</v>
      </c>
      <c r="G53" s="36" t="s">
        <v>125</v>
      </c>
      <c r="H53" s="38" t="s">
        <v>126</v>
      </c>
      <c r="I53" s="18">
        <v>101.6</v>
      </c>
      <c r="J53" s="92">
        <v>75</v>
      </c>
      <c r="K53" s="30" t="s">
        <v>91</v>
      </c>
      <c r="L53" s="19">
        <v>86</v>
      </c>
      <c r="M53" s="20">
        <f>SUM(L53*J53)</f>
        <v>6450</v>
      </c>
      <c r="N53" s="21"/>
      <c r="O53" s="44" t="s">
        <v>127</v>
      </c>
      <c r="P53" s="6"/>
      <c r="Q53" s="6"/>
      <c r="R53" s="6"/>
      <c r="S53" s="6"/>
      <c r="T53" s="6"/>
      <c r="U53" s="6"/>
      <c r="V53" s="6"/>
    </row>
    <row r="54" spans="1:20" s="10" customFormat="1" ht="42" customHeight="1">
      <c r="A54" s="142">
        <v>34</v>
      </c>
      <c r="B54" s="26">
        <v>95</v>
      </c>
      <c r="C54" s="29">
        <v>5</v>
      </c>
      <c r="D54" s="27">
        <f>SUM(M54/I54)</f>
        <v>28.549382716049383</v>
      </c>
      <c r="E54" s="39"/>
      <c r="F54" s="79"/>
      <c r="G54" s="17" t="s">
        <v>145</v>
      </c>
      <c r="H54" s="38" t="s">
        <v>283</v>
      </c>
      <c r="I54" s="18">
        <v>97.2</v>
      </c>
      <c r="J54" s="92">
        <v>75</v>
      </c>
      <c r="K54" s="30" t="s">
        <v>83</v>
      </c>
      <c r="L54" s="19">
        <v>37</v>
      </c>
      <c r="M54" s="20">
        <f>SUM(L54*J54)</f>
        <v>2775</v>
      </c>
      <c r="N54" s="21"/>
      <c r="O54" s="44" t="s">
        <v>146</v>
      </c>
      <c r="P54" s="6"/>
      <c r="Q54" s="6"/>
      <c r="R54" s="6"/>
      <c r="S54" s="6"/>
      <c r="T54" s="6"/>
    </row>
    <row r="55" spans="1:20" s="16" customFormat="1" ht="24.75" customHeight="1">
      <c r="A55" s="210" t="s">
        <v>16</v>
      </c>
      <c r="B55" s="211"/>
      <c r="C55" s="211"/>
      <c r="D55" s="211"/>
      <c r="E55" s="211"/>
      <c r="F55" s="212"/>
      <c r="G55" s="91" t="s">
        <v>19</v>
      </c>
      <c r="H55" s="213" t="s">
        <v>50</v>
      </c>
      <c r="I55" s="214"/>
      <c r="J55" s="214"/>
      <c r="K55" s="214"/>
      <c r="L55" s="214"/>
      <c r="M55" s="214"/>
      <c r="N55" s="214"/>
      <c r="O55" s="215"/>
      <c r="P55" s="9"/>
      <c r="Q55" s="8"/>
      <c r="R55" s="10"/>
      <c r="S55" s="10"/>
      <c r="T55" s="10"/>
    </row>
    <row r="56" spans="1:15" s="16" customFormat="1" ht="42" customHeight="1">
      <c r="A56" s="11" t="s">
        <v>1</v>
      </c>
      <c r="B56" s="11" t="s">
        <v>2</v>
      </c>
      <c r="C56" s="11" t="s">
        <v>3</v>
      </c>
      <c r="D56" s="12" t="s">
        <v>4</v>
      </c>
      <c r="E56" s="11" t="s">
        <v>17</v>
      </c>
      <c r="F56" s="11" t="s">
        <v>5</v>
      </c>
      <c r="G56" s="13" t="s">
        <v>6</v>
      </c>
      <c r="H56" s="14" t="s">
        <v>7</v>
      </c>
      <c r="I56" s="14" t="s">
        <v>8</v>
      </c>
      <c r="J56" s="11" t="s">
        <v>10</v>
      </c>
      <c r="K56" s="14" t="s">
        <v>9</v>
      </c>
      <c r="L56" s="15" t="s">
        <v>11</v>
      </c>
      <c r="M56" s="11" t="s">
        <v>12</v>
      </c>
      <c r="N56" s="14" t="s">
        <v>13</v>
      </c>
      <c r="O56" s="24" t="s">
        <v>14</v>
      </c>
    </row>
    <row r="57" spans="1:15" s="6" customFormat="1" ht="42" customHeight="1">
      <c r="A57" s="142">
        <v>35</v>
      </c>
      <c r="B57" s="26"/>
      <c r="C57" s="29">
        <v>1</v>
      </c>
      <c r="D57" s="27">
        <f>SUM(M57/I57)</f>
        <v>70.61790668348046</v>
      </c>
      <c r="E57" s="39"/>
      <c r="F57" s="79" t="s">
        <v>288</v>
      </c>
      <c r="G57" s="17" t="s">
        <v>137</v>
      </c>
      <c r="H57" s="38" t="s">
        <v>138</v>
      </c>
      <c r="I57" s="101">
        <v>79.3</v>
      </c>
      <c r="J57" s="95">
        <v>100</v>
      </c>
      <c r="K57" s="30" t="s">
        <v>91</v>
      </c>
      <c r="L57" s="19">
        <v>56</v>
      </c>
      <c r="M57" s="20">
        <f>SUM(L57*J57)</f>
        <v>5600</v>
      </c>
      <c r="N57" s="21"/>
      <c r="O57" s="44" t="s">
        <v>139</v>
      </c>
    </row>
    <row r="58" spans="1:15" s="6" customFormat="1" ht="42" customHeight="1">
      <c r="A58" s="142">
        <v>36</v>
      </c>
      <c r="B58" s="26"/>
      <c r="C58" s="29">
        <v>2</v>
      </c>
      <c r="D58" s="27">
        <f>SUM(M58/I58)</f>
        <v>58.74499332443257</v>
      </c>
      <c r="E58" s="39"/>
      <c r="F58" s="79" t="s">
        <v>290</v>
      </c>
      <c r="G58" s="17" t="s">
        <v>142</v>
      </c>
      <c r="H58" s="38" t="s">
        <v>143</v>
      </c>
      <c r="I58" s="18">
        <v>74.9</v>
      </c>
      <c r="J58" s="95">
        <v>100</v>
      </c>
      <c r="K58" s="30" t="s">
        <v>144</v>
      </c>
      <c r="L58" s="19">
        <v>44</v>
      </c>
      <c r="M58" s="20">
        <f>SUM(L58*J58)</f>
        <v>4400</v>
      </c>
      <c r="N58" s="21"/>
      <c r="O58" s="45" t="s">
        <v>124</v>
      </c>
    </row>
    <row r="59" spans="1:15" s="6" customFormat="1" ht="42" customHeight="1">
      <c r="A59" s="142">
        <v>37</v>
      </c>
      <c r="B59" s="26"/>
      <c r="C59" s="29">
        <v>3</v>
      </c>
      <c r="D59" s="27">
        <f>SUM(M59/I59)</f>
        <v>57.08661417322835</v>
      </c>
      <c r="E59" s="39"/>
      <c r="F59" s="79" t="s">
        <v>289</v>
      </c>
      <c r="G59" s="17" t="s">
        <v>125</v>
      </c>
      <c r="H59" s="38" t="s">
        <v>126</v>
      </c>
      <c r="I59" s="20">
        <v>101.6</v>
      </c>
      <c r="J59" s="95">
        <v>100</v>
      </c>
      <c r="K59" s="30" t="s">
        <v>91</v>
      </c>
      <c r="L59" s="19">
        <v>58</v>
      </c>
      <c r="M59" s="20">
        <f>SUM(L59*J59)</f>
        <v>5800</v>
      </c>
      <c r="N59" s="21"/>
      <c r="O59" s="44" t="s">
        <v>325</v>
      </c>
    </row>
    <row r="60" spans="1:15" s="6" customFormat="1" ht="42" customHeight="1">
      <c r="A60" s="142">
        <v>38</v>
      </c>
      <c r="B60" s="26"/>
      <c r="C60" s="29">
        <v>4</v>
      </c>
      <c r="D60" s="27">
        <f>SUM(M60/I60)</f>
        <v>23.55250245338567</v>
      </c>
      <c r="E60" s="39"/>
      <c r="F60" s="79"/>
      <c r="G60" s="17" t="s">
        <v>264</v>
      </c>
      <c r="H60" s="38" t="s">
        <v>323</v>
      </c>
      <c r="I60" s="18">
        <v>101.9</v>
      </c>
      <c r="J60" s="95">
        <v>100</v>
      </c>
      <c r="K60" s="30" t="s">
        <v>83</v>
      </c>
      <c r="L60" s="19">
        <v>24</v>
      </c>
      <c r="M60" s="20">
        <f>SUM(L60*J60)</f>
        <v>2400</v>
      </c>
      <c r="N60" s="21"/>
      <c r="O60" s="45" t="s">
        <v>324</v>
      </c>
    </row>
    <row r="61" spans="1:15" s="6" customFormat="1" ht="42" customHeight="1">
      <c r="A61" s="142">
        <v>39</v>
      </c>
      <c r="B61" s="26"/>
      <c r="C61" s="29">
        <v>5</v>
      </c>
      <c r="D61" s="27">
        <f>SUM(M61/I61)</f>
        <v>21.42051860202931</v>
      </c>
      <c r="E61" s="39"/>
      <c r="F61" s="79"/>
      <c r="G61" s="17" t="s">
        <v>276</v>
      </c>
      <c r="H61" s="38" t="s">
        <v>163</v>
      </c>
      <c r="I61" s="20">
        <v>88.7</v>
      </c>
      <c r="J61" s="95">
        <v>100</v>
      </c>
      <c r="K61" s="30" t="s">
        <v>83</v>
      </c>
      <c r="L61" s="19">
        <v>19</v>
      </c>
      <c r="M61" s="20">
        <f>SUM(L61*J61)</f>
        <v>1900</v>
      </c>
      <c r="N61" s="21"/>
      <c r="O61" s="44" t="s">
        <v>150</v>
      </c>
    </row>
    <row r="62" spans="1:20" s="16" customFormat="1" ht="24.75" customHeight="1">
      <c r="A62" s="210" t="s">
        <v>16</v>
      </c>
      <c r="B62" s="211"/>
      <c r="C62" s="211"/>
      <c r="D62" s="211"/>
      <c r="E62" s="211"/>
      <c r="F62" s="212"/>
      <c r="G62" s="91" t="s">
        <v>77</v>
      </c>
      <c r="H62" s="213" t="s">
        <v>76</v>
      </c>
      <c r="I62" s="214"/>
      <c r="J62" s="214"/>
      <c r="K62" s="214"/>
      <c r="L62" s="214"/>
      <c r="M62" s="214"/>
      <c r="N62" s="214"/>
      <c r="O62" s="215"/>
      <c r="P62" s="9"/>
      <c r="Q62" s="8"/>
      <c r="R62" s="10"/>
      <c r="S62" s="10"/>
      <c r="T62" s="10"/>
    </row>
    <row r="63" spans="1:15" s="16" customFormat="1" ht="42" customHeight="1">
      <c r="A63" s="11" t="s">
        <v>1</v>
      </c>
      <c r="B63" s="11" t="s">
        <v>2</v>
      </c>
      <c r="C63" s="11" t="s">
        <v>3</v>
      </c>
      <c r="D63" s="12" t="s">
        <v>4</v>
      </c>
      <c r="E63" s="11" t="s">
        <v>17</v>
      </c>
      <c r="F63" s="11" t="s">
        <v>5</v>
      </c>
      <c r="G63" s="13" t="s">
        <v>6</v>
      </c>
      <c r="H63" s="14" t="s">
        <v>7</v>
      </c>
      <c r="I63" s="14" t="s">
        <v>8</v>
      </c>
      <c r="J63" s="11" t="s">
        <v>10</v>
      </c>
      <c r="K63" s="14" t="s">
        <v>9</v>
      </c>
      <c r="L63" s="15" t="s">
        <v>11</v>
      </c>
      <c r="M63" s="11" t="s">
        <v>12</v>
      </c>
      <c r="N63" s="14" t="s">
        <v>13</v>
      </c>
      <c r="O63" s="24" t="s">
        <v>14</v>
      </c>
    </row>
    <row r="64" spans="1:15" s="6" customFormat="1" ht="42" customHeight="1">
      <c r="A64" s="142">
        <v>40</v>
      </c>
      <c r="B64" s="26">
        <v>25</v>
      </c>
      <c r="C64" s="29">
        <v>1</v>
      </c>
      <c r="D64" s="27">
        <f>SUM(M64/I64)</f>
        <v>19.319227230910762</v>
      </c>
      <c r="E64" s="39"/>
      <c r="F64" s="79"/>
      <c r="G64" s="17" t="s">
        <v>182</v>
      </c>
      <c r="H64" s="38" t="s">
        <v>273</v>
      </c>
      <c r="I64" s="101">
        <v>108.7</v>
      </c>
      <c r="J64" s="95">
        <v>150</v>
      </c>
      <c r="K64" s="30" t="s">
        <v>83</v>
      </c>
      <c r="L64" s="19">
        <v>14</v>
      </c>
      <c r="M64" s="20">
        <f>SUM(L64*J64)</f>
        <v>2100</v>
      </c>
      <c r="N64" s="21"/>
      <c r="O64" s="44" t="s">
        <v>315</v>
      </c>
    </row>
    <row r="65" spans="1:15" s="6" customFormat="1" ht="42" customHeight="1">
      <c r="A65" s="142">
        <v>41</v>
      </c>
      <c r="B65" s="26">
        <v>59</v>
      </c>
      <c r="C65" s="29">
        <v>2</v>
      </c>
      <c r="D65" s="27">
        <f>SUM(M65/I65)</f>
        <v>9.448818897637794</v>
      </c>
      <c r="E65" s="39"/>
      <c r="F65" s="79"/>
      <c r="G65" s="17" t="s">
        <v>109</v>
      </c>
      <c r="H65" s="38" t="s">
        <v>110</v>
      </c>
      <c r="I65" s="18">
        <v>127</v>
      </c>
      <c r="J65" s="95">
        <v>150</v>
      </c>
      <c r="K65" s="30" t="s">
        <v>111</v>
      </c>
      <c r="L65" s="19">
        <v>8</v>
      </c>
      <c r="M65" s="20">
        <f>SUM(L65*J65)</f>
        <v>1200</v>
      </c>
      <c r="N65" s="21"/>
      <c r="O65" s="45" t="s">
        <v>112</v>
      </c>
    </row>
    <row r="66" spans="1:15" s="6" customFormat="1" ht="42" customHeight="1">
      <c r="A66" s="142">
        <v>42</v>
      </c>
      <c r="B66" s="26">
        <v>65</v>
      </c>
      <c r="C66" s="29"/>
      <c r="D66" s="27">
        <f>SUM(M66/I66)</f>
        <v>7.142857142857143</v>
      </c>
      <c r="E66" s="39"/>
      <c r="F66" s="79"/>
      <c r="G66" s="17" t="s">
        <v>263</v>
      </c>
      <c r="H66" s="38" t="s">
        <v>105</v>
      </c>
      <c r="I66" s="20">
        <v>105</v>
      </c>
      <c r="J66" s="95">
        <v>150</v>
      </c>
      <c r="K66" s="30" t="s">
        <v>106</v>
      </c>
      <c r="L66" s="19">
        <v>5</v>
      </c>
      <c r="M66" s="20">
        <f>SUM(L66*J66)</f>
        <v>750</v>
      </c>
      <c r="N66" s="21"/>
      <c r="O66" s="44" t="s">
        <v>107</v>
      </c>
    </row>
    <row r="67" spans="1:14" s="47" customFormat="1" ht="27" customHeight="1">
      <c r="A67" s="221" t="s">
        <v>32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46"/>
      <c r="M67" s="46"/>
      <c r="N67" s="46"/>
    </row>
    <row r="68" spans="1:16" s="47" customFormat="1" ht="42" customHeight="1">
      <c r="A68" s="204" t="s">
        <v>34</v>
      </c>
      <c r="B68" s="205"/>
      <c r="C68" s="205"/>
      <c r="D68" s="206"/>
      <c r="E68" s="32" t="s">
        <v>63</v>
      </c>
      <c r="F68" s="207" t="s">
        <v>60</v>
      </c>
      <c r="G68" s="208"/>
      <c r="H68" s="209" t="s">
        <v>61</v>
      </c>
      <c r="I68" s="208"/>
      <c r="J68" s="204"/>
      <c r="K68" s="206"/>
      <c r="L68" s="49"/>
      <c r="N68" s="54"/>
      <c r="O68" s="49"/>
      <c r="P68" s="49"/>
    </row>
    <row r="69" spans="1:16" s="47" customFormat="1" ht="42" customHeight="1">
      <c r="A69" s="204" t="s">
        <v>35</v>
      </c>
      <c r="B69" s="205"/>
      <c r="C69" s="205"/>
      <c r="D69" s="206"/>
      <c r="E69" s="32" t="s">
        <v>33</v>
      </c>
      <c r="F69" s="207" t="s">
        <v>30</v>
      </c>
      <c r="G69" s="208"/>
      <c r="H69" s="209" t="s">
        <v>31</v>
      </c>
      <c r="I69" s="208"/>
      <c r="J69" s="204" t="s">
        <v>25</v>
      </c>
      <c r="K69" s="206"/>
      <c r="L69" s="49"/>
      <c r="N69" s="55"/>
      <c r="O69" s="49"/>
      <c r="P69" s="49"/>
    </row>
    <row r="70" spans="1:16" s="47" customFormat="1" ht="42" customHeight="1">
      <c r="A70" s="204" t="s">
        <v>24</v>
      </c>
      <c r="B70" s="205"/>
      <c r="C70" s="205"/>
      <c r="D70" s="206"/>
      <c r="E70" s="32" t="s">
        <v>318</v>
      </c>
      <c r="F70" s="207" t="s">
        <v>205</v>
      </c>
      <c r="G70" s="208"/>
      <c r="H70" s="209" t="s">
        <v>204</v>
      </c>
      <c r="I70" s="208"/>
      <c r="J70" s="204"/>
      <c r="K70" s="206"/>
      <c r="L70" s="49"/>
      <c r="N70" s="55"/>
      <c r="O70" s="49"/>
      <c r="P70" s="49"/>
    </row>
    <row r="71" spans="1:16" s="47" customFormat="1" ht="42" customHeight="1">
      <c r="A71" s="204" t="s">
        <v>24</v>
      </c>
      <c r="B71" s="205"/>
      <c r="C71" s="205"/>
      <c r="D71" s="206"/>
      <c r="E71" s="32" t="s">
        <v>286</v>
      </c>
      <c r="F71" s="207" t="s">
        <v>303</v>
      </c>
      <c r="G71" s="208"/>
      <c r="H71" s="209" t="s">
        <v>61</v>
      </c>
      <c r="I71" s="208"/>
      <c r="J71" s="204" t="s">
        <v>28</v>
      </c>
      <c r="K71" s="206"/>
      <c r="L71" s="49"/>
      <c r="N71" s="55"/>
      <c r="O71" s="49"/>
      <c r="P71" s="49"/>
    </row>
    <row r="72" spans="1:16" s="47" customFormat="1" ht="42" customHeight="1">
      <c r="A72" s="204" t="s">
        <v>24</v>
      </c>
      <c r="B72" s="205"/>
      <c r="C72" s="205"/>
      <c r="D72" s="206"/>
      <c r="E72" s="32" t="s">
        <v>287</v>
      </c>
      <c r="F72" s="207" t="s">
        <v>304</v>
      </c>
      <c r="G72" s="208"/>
      <c r="H72" s="209" t="s">
        <v>61</v>
      </c>
      <c r="I72" s="208"/>
      <c r="J72" s="204" t="s">
        <v>28</v>
      </c>
      <c r="K72" s="206"/>
      <c r="L72" s="49"/>
      <c r="N72" s="55"/>
      <c r="O72" s="49"/>
      <c r="P72" s="49"/>
    </row>
    <row r="73" spans="1:16" s="47" customFormat="1" ht="42" customHeight="1">
      <c r="A73" s="204" t="s">
        <v>24</v>
      </c>
      <c r="B73" s="205"/>
      <c r="C73" s="205"/>
      <c r="D73" s="206"/>
      <c r="E73" s="32"/>
      <c r="F73" s="207" t="s">
        <v>305</v>
      </c>
      <c r="G73" s="208"/>
      <c r="H73" s="209" t="s">
        <v>61</v>
      </c>
      <c r="I73" s="208"/>
      <c r="J73" s="204" t="s">
        <v>28</v>
      </c>
      <c r="K73" s="206"/>
      <c r="L73" s="49"/>
      <c r="N73" s="55"/>
      <c r="O73" s="49"/>
      <c r="P73" s="49"/>
    </row>
    <row r="74" spans="1:16" s="47" customFormat="1" ht="42" customHeight="1">
      <c r="A74" s="204" t="s">
        <v>24</v>
      </c>
      <c r="B74" s="205"/>
      <c r="C74" s="205"/>
      <c r="D74" s="206"/>
      <c r="E74" s="32" t="s">
        <v>59</v>
      </c>
      <c r="F74" s="207" t="s">
        <v>58</v>
      </c>
      <c r="G74" s="208"/>
      <c r="H74" s="209" t="s">
        <v>61</v>
      </c>
      <c r="I74" s="208"/>
      <c r="J74" s="204" t="s">
        <v>28</v>
      </c>
      <c r="K74" s="206"/>
      <c r="L74" s="49"/>
      <c r="N74" s="55"/>
      <c r="O74" s="49"/>
      <c r="P74" s="49"/>
    </row>
    <row r="75" spans="1:16" s="47" customFormat="1" ht="42" customHeight="1">
      <c r="A75" s="204" t="s">
        <v>26</v>
      </c>
      <c r="B75" s="205"/>
      <c r="C75" s="205"/>
      <c r="D75" s="206"/>
      <c r="E75" s="48" t="s">
        <v>37</v>
      </c>
      <c r="F75" s="207" t="s">
        <v>36</v>
      </c>
      <c r="G75" s="208"/>
      <c r="H75" s="209" t="s">
        <v>31</v>
      </c>
      <c r="I75" s="208"/>
      <c r="J75" s="204" t="s">
        <v>28</v>
      </c>
      <c r="K75" s="206"/>
      <c r="L75" s="49"/>
      <c r="N75" s="6"/>
      <c r="O75" s="49"/>
      <c r="P75" s="49"/>
    </row>
    <row r="76" spans="1:21" ht="42" customHeight="1">
      <c r="A76" s="204" t="s">
        <v>27</v>
      </c>
      <c r="B76" s="205"/>
      <c r="C76" s="205"/>
      <c r="D76" s="206"/>
      <c r="E76" s="48" t="s">
        <v>37</v>
      </c>
      <c r="F76" s="207" t="s">
        <v>36</v>
      </c>
      <c r="G76" s="208"/>
      <c r="H76" s="209" t="s">
        <v>31</v>
      </c>
      <c r="I76" s="208"/>
      <c r="J76" s="204" t="s">
        <v>28</v>
      </c>
      <c r="K76" s="206"/>
      <c r="L76" s="49"/>
      <c r="M76" s="47"/>
      <c r="N76" s="55"/>
      <c r="O76" s="49"/>
      <c r="P76" s="49"/>
      <c r="Q76" s="47"/>
      <c r="R76" s="47"/>
      <c r="S76" s="47"/>
      <c r="T76" s="47"/>
      <c r="U76" s="50"/>
    </row>
    <row r="77" spans="1:24" s="53" customFormat="1" ht="42" customHeight="1">
      <c r="A77" s="204" t="s">
        <v>29</v>
      </c>
      <c r="B77" s="205"/>
      <c r="C77" s="205"/>
      <c r="D77" s="206"/>
      <c r="E77" s="48" t="s">
        <v>57</v>
      </c>
      <c r="F77" s="207" t="s">
        <v>36</v>
      </c>
      <c r="G77" s="208"/>
      <c r="H77" s="209" t="s">
        <v>31</v>
      </c>
      <c r="I77" s="208"/>
      <c r="J77" s="204" t="s">
        <v>28</v>
      </c>
      <c r="K77" s="206"/>
      <c r="L77" s="49"/>
      <c r="M77" s="47"/>
      <c r="N77" s="55"/>
      <c r="O77" s="49"/>
      <c r="P77" s="49"/>
      <c r="Q77" s="47"/>
      <c r="R77" s="47"/>
      <c r="S77" s="47"/>
      <c r="T77" s="47"/>
      <c r="U77" s="51"/>
      <c r="V77" s="52"/>
      <c r="W77" s="8"/>
      <c r="X77" s="8"/>
    </row>
  </sheetData>
  <sheetProtection selectLockedCells="1" selectUnlockedCells="1"/>
  <mergeCells count="65">
    <mergeCell ref="H17:O17"/>
    <mergeCell ref="A62:F62"/>
    <mergeCell ref="H62:O62"/>
    <mergeCell ref="A48:F48"/>
    <mergeCell ref="H48:O48"/>
    <mergeCell ref="A26:F26"/>
    <mergeCell ref="H26:O26"/>
    <mergeCell ref="H23:O23"/>
    <mergeCell ref="H76:I76"/>
    <mergeCell ref="J76:K76"/>
    <mergeCell ref="A77:D77"/>
    <mergeCell ref="A76:D76"/>
    <mergeCell ref="F76:G76"/>
    <mergeCell ref="F75:G75"/>
    <mergeCell ref="H75:I75"/>
    <mergeCell ref="J75:K75"/>
    <mergeCell ref="F77:G77"/>
    <mergeCell ref="J70:K70"/>
    <mergeCell ref="A74:D74"/>
    <mergeCell ref="F74:G74"/>
    <mergeCell ref="H74:I74"/>
    <mergeCell ref="J74:K74"/>
    <mergeCell ref="A75:D75"/>
    <mergeCell ref="A71:D71"/>
    <mergeCell ref="F71:G71"/>
    <mergeCell ref="H71:I71"/>
    <mergeCell ref="J71:K71"/>
    <mergeCell ref="A67:K67"/>
    <mergeCell ref="A68:D68"/>
    <mergeCell ref="F68:G68"/>
    <mergeCell ref="H68:I68"/>
    <mergeCell ref="J68:K68"/>
    <mergeCell ref="H77:I77"/>
    <mergeCell ref="J77:K77"/>
    <mergeCell ref="A70:D70"/>
    <mergeCell ref="F70:G70"/>
    <mergeCell ref="H70:I70"/>
    <mergeCell ref="A1:O1"/>
    <mergeCell ref="A2:O2"/>
    <mergeCell ref="A3:O3"/>
    <mergeCell ref="A4:O4"/>
    <mergeCell ref="A23:F23"/>
    <mergeCell ref="A69:D69"/>
    <mergeCell ref="F69:G69"/>
    <mergeCell ref="H69:I69"/>
    <mergeCell ref="J69:K69"/>
    <mergeCell ref="H43:O43"/>
    <mergeCell ref="A5:F5"/>
    <mergeCell ref="H5:O5"/>
    <mergeCell ref="A55:F55"/>
    <mergeCell ref="H55:O55"/>
    <mergeCell ref="A33:F33"/>
    <mergeCell ref="H33:O33"/>
    <mergeCell ref="A43:F43"/>
    <mergeCell ref="A9:F9"/>
    <mergeCell ref="H9:O9"/>
    <mergeCell ref="A17:F17"/>
    <mergeCell ref="A72:D72"/>
    <mergeCell ref="F72:G72"/>
    <mergeCell ref="H72:I72"/>
    <mergeCell ref="J72:K72"/>
    <mergeCell ref="A73:D73"/>
    <mergeCell ref="F73:G73"/>
    <mergeCell ref="H73:I73"/>
    <mergeCell ref="J73:K73"/>
  </mergeCells>
  <printOptions/>
  <pageMargins left="0.31527777777777777" right="0.31527777777777777" top="0.3541666666666667" bottom="0.354166666666666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X71"/>
  <sheetViews>
    <sheetView zoomScale="70" zoomScaleNormal="70" zoomScalePageLayoutView="0" workbookViewId="0" topLeftCell="A43">
      <selection activeCell="L63" sqref="L63"/>
    </sheetView>
  </sheetViews>
  <sheetFormatPr defaultColWidth="9.140625" defaultRowHeight="15"/>
  <cols>
    <col min="1" max="1" width="6.7109375" style="2" customWidth="1"/>
    <col min="2" max="2" width="7.7109375" style="2" customWidth="1"/>
    <col min="3" max="3" width="8.8515625" style="2" customWidth="1"/>
    <col min="4" max="4" width="10.8515625" style="2" customWidth="1"/>
    <col min="5" max="5" width="39.8515625" style="2" customWidth="1"/>
    <col min="6" max="6" width="20.140625" style="2" customWidth="1"/>
    <col min="7" max="7" width="10.00390625" style="3" customWidth="1"/>
    <col min="8" max="8" width="11.421875" style="2" customWidth="1"/>
    <col min="9" max="9" width="48.421875" style="2" customWidth="1"/>
    <col min="10" max="10" width="10.28125" style="5" customWidth="1"/>
    <col min="11" max="11" width="8.8515625" style="0" customWidth="1"/>
    <col min="12" max="12" width="12.57421875" style="0" customWidth="1"/>
    <col min="13" max="13" width="9.421875" style="0" customWidth="1"/>
    <col min="14" max="14" width="8.8515625" style="0" customWidth="1"/>
    <col min="15" max="15" width="12.57421875" style="0" customWidth="1"/>
    <col min="16" max="16" width="9.28125" style="0" customWidth="1"/>
    <col min="17" max="17" width="8.7109375" style="0" customWidth="1"/>
    <col min="18" max="18" width="12.7109375" style="0" customWidth="1"/>
    <col min="19" max="19" width="16.7109375" style="0" customWidth="1"/>
    <col min="20" max="20" width="37.00390625" style="0" customWidth="1"/>
    <col min="21" max="21" width="24.421875" style="78" customWidth="1"/>
    <col min="22" max="22" width="12.421875" style="0" customWidth="1"/>
  </cols>
  <sheetData>
    <row r="1" spans="1:21" s="6" customFormat="1" ht="26.25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21" s="6" customFormat="1" ht="26.25" customHeight="1">
      <c r="A2" s="219" t="s">
        <v>54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1:21" s="6" customFormat="1" ht="109.5" customHeight="1">
      <c r="A3" s="232" t="s">
        <v>64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</row>
    <row r="4" spans="1:21" s="6" customFormat="1" ht="27.75" customHeight="1">
      <c r="A4" s="218" t="s">
        <v>65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</row>
    <row r="5" spans="1:21" s="57" customFormat="1" ht="27" customHeight="1">
      <c r="A5" s="228" t="s">
        <v>38</v>
      </c>
      <c r="B5" s="228"/>
      <c r="C5" s="228"/>
      <c r="D5" s="228"/>
      <c r="E5" s="228"/>
      <c r="F5" s="236" t="s">
        <v>51</v>
      </c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</row>
    <row r="6" spans="1:21" s="56" customFormat="1" ht="21.75" customHeight="1">
      <c r="A6" s="230" t="s">
        <v>1</v>
      </c>
      <c r="B6" s="230" t="s">
        <v>3</v>
      </c>
      <c r="C6" s="230" t="s">
        <v>39</v>
      </c>
      <c r="D6" s="231" t="s">
        <v>40</v>
      </c>
      <c r="E6" s="226" t="s">
        <v>6</v>
      </c>
      <c r="F6" s="226" t="s">
        <v>7</v>
      </c>
      <c r="G6" s="226" t="s">
        <v>8</v>
      </c>
      <c r="H6" s="226" t="s">
        <v>5</v>
      </c>
      <c r="I6" s="226" t="s">
        <v>41</v>
      </c>
      <c r="J6" s="227" t="s">
        <v>21</v>
      </c>
      <c r="K6" s="227"/>
      <c r="L6" s="227"/>
      <c r="M6" s="223" t="s">
        <v>22</v>
      </c>
      <c r="N6" s="223"/>
      <c r="O6" s="223"/>
      <c r="P6" s="224" t="s">
        <v>23</v>
      </c>
      <c r="Q6" s="224"/>
      <c r="R6" s="224"/>
      <c r="S6" s="225" t="s">
        <v>42</v>
      </c>
      <c r="T6" s="226" t="s">
        <v>13</v>
      </c>
      <c r="U6" s="226" t="s">
        <v>44</v>
      </c>
    </row>
    <row r="7" spans="1:21" s="56" customFormat="1" ht="25.5" customHeight="1">
      <c r="A7" s="230"/>
      <c r="B7" s="230"/>
      <c r="C7" s="230"/>
      <c r="D7" s="231"/>
      <c r="E7" s="226"/>
      <c r="F7" s="226"/>
      <c r="G7" s="226"/>
      <c r="H7" s="226"/>
      <c r="I7" s="226"/>
      <c r="J7" s="58" t="s">
        <v>10</v>
      </c>
      <c r="K7" s="59" t="s">
        <v>43</v>
      </c>
      <c r="L7" s="59" t="s">
        <v>12</v>
      </c>
      <c r="M7" s="60" t="s">
        <v>10</v>
      </c>
      <c r="N7" s="61" t="s">
        <v>43</v>
      </c>
      <c r="O7" s="60" t="s">
        <v>12</v>
      </c>
      <c r="P7" s="62" t="s">
        <v>10</v>
      </c>
      <c r="Q7" s="63" t="s">
        <v>43</v>
      </c>
      <c r="R7" s="62" t="s">
        <v>12</v>
      </c>
      <c r="S7" s="225"/>
      <c r="T7" s="226"/>
      <c r="U7" s="226"/>
    </row>
    <row r="8" spans="1:23" s="57" customFormat="1" ht="48.75" customHeight="1">
      <c r="A8" s="140">
        <v>43</v>
      </c>
      <c r="B8" s="64">
        <v>1</v>
      </c>
      <c r="C8" s="65"/>
      <c r="D8" s="97">
        <f aca="true" t="shared" si="0" ref="D8:D17">SUM(S8/G8)</f>
        <v>4.258339247693399</v>
      </c>
      <c r="E8" s="66" t="s">
        <v>206</v>
      </c>
      <c r="F8" s="81" t="s">
        <v>209</v>
      </c>
      <c r="G8" s="76">
        <v>70.45</v>
      </c>
      <c r="H8" s="80"/>
      <c r="I8" s="30" t="s">
        <v>56</v>
      </c>
      <c r="J8" s="67">
        <v>100</v>
      </c>
      <c r="K8" s="68">
        <v>1</v>
      </c>
      <c r="L8" s="89">
        <f aca="true" t="shared" si="1" ref="L8:L17">SUM(J8*K8)</f>
        <v>100</v>
      </c>
      <c r="M8" s="70">
        <v>100</v>
      </c>
      <c r="N8" s="71">
        <v>1</v>
      </c>
      <c r="O8" s="75">
        <f aca="true" t="shared" si="2" ref="O8:O17">SUM(M8*N8)</f>
        <v>100</v>
      </c>
      <c r="P8" s="72">
        <v>100</v>
      </c>
      <c r="Q8" s="73">
        <v>1</v>
      </c>
      <c r="R8" s="74">
        <f aca="true" t="shared" si="3" ref="R8:R17">SUM(P8*Q8)</f>
        <v>100</v>
      </c>
      <c r="S8" s="96">
        <f aca="true" t="shared" si="4" ref="S8:S17">SUM(L8+O8+R8)</f>
        <v>300</v>
      </c>
      <c r="T8" s="43"/>
      <c r="U8" s="22" t="s">
        <v>314</v>
      </c>
      <c r="W8" s="34"/>
    </row>
    <row r="9" spans="1:23" s="57" customFormat="1" ht="44.25" customHeight="1">
      <c r="A9" s="140">
        <v>44</v>
      </c>
      <c r="B9" s="64">
        <v>2</v>
      </c>
      <c r="C9" s="65"/>
      <c r="D9" s="97">
        <f t="shared" si="0"/>
        <v>3.996925441967717</v>
      </c>
      <c r="E9" s="66" t="s">
        <v>265</v>
      </c>
      <c r="F9" s="81" t="s">
        <v>266</v>
      </c>
      <c r="G9" s="76">
        <v>65.05</v>
      </c>
      <c r="H9" s="80"/>
      <c r="I9" s="30" t="s">
        <v>56</v>
      </c>
      <c r="J9" s="67">
        <v>80</v>
      </c>
      <c r="K9" s="68">
        <v>1</v>
      </c>
      <c r="L9" s="89">
        <f t="shared" si="1"/>
        <v>80</v>
      </c>
      <c r="M9" s="70">
        <v>87.5</v>
      </c>
      <c r="N9" s="71">
        <v>1</v>
      </c>
      <c r="O9" s="75">
        <f t="shared" si="2"/>
        <v>87.5</v>
      </c>
      <c r="P9" s="83">
        <v>92.5</v>
      </c>
      <c r="Q9" s="84">
        <v>1</v>
      </c>
      <c r="R9" s="74">
        <f t="shared" si="3"/>
        <v>92.5</v>
      </c>
      <c r="S9" s="96">
        <f t="shared" si="4"/>
        <v>260</v>
      </c>
      <c r="T9" s="14"/>
      <c r="U9" s="22" t="s">
        <v>313</v>
      </c>
      <c r="W9" s="34"/>
    </row>
    <row r="10" spans="1:23" s="57" customFormat="1" ht="48.75" customHeight="1">
      <c r="A10" s="140">
        <v>45</v>
      </c>
      <c r="B10" s="64">
        <v>3</v>
      </c>
      <c r="C10" s="65"/>
      <c r="D10" s="97">
        <f t="shared" si="0"/>
        <v>3.4810126582278484</v>
      </c>
      <c r="E10" s="66" t="s">
        <v>216</v>
      </c>
      <c r="F10" s="81" t="s">
        <v>217</v>
      </c>
      <c r="G10" s="76">
        <v>71.1</v>
      </c>
      <c r="H10" s="80"/>
      <c r="I10" s="30" t="s">
        <v>56</v>
      </c>
      <c r="J10" s="67">
        <v>80</v>
      </c>
      <c r="K10" s="68">
        <v>1</v>
      </c>
      <c r="L10" s="89">
        <f t="shared" si="1"/>
        <v>80</v>
      </c>
      <c r="M10" s="70">
        <v>82.5</v>
      </c>
      <c r="N10" s="71">
        <v>1</v>
      </c>
      <c r="O10" s="75">
        <f t="shared" si="2"/>
        <v>82.5</v>
      </c>
      <c r="P10" s="72">
        <v>85</v>
      </c>
      <c r="Q10" s="73">
        <v>1</v>
      </c>
      <c r="R10" s="74">
        <f t="shared" si="3"/>
        <v>85</v>
      </c>
      <c r="S10" s="96">
        <f t="shared" si="4"/>
        <v>247.5</v>
      </c>
      <c r="T10" s="43"/>
      <c r="U10" s="22" t="s">
        <v>218</v>
      </c>
      <c r="W10" s="34"/>
    </row>
    <row r="11" spans="1:23" s="57" customFormat="1" ht="48.75" customHeight="1">
      <c r="A11" s="140">
        <v>46</v>
      </c>
      <c r="B11" s="64">
        <v>4</v>
      </c>
      <c r="C11" s="65"/>
      <c r="D11" s="97">
        <f t="shared" si="0"/>
        <v>3.469750889679715</v>
      </c>
      <c r="E11" s="66" t="s">
        <v>147</v>
      </c>
      <c r="F11" s="81" t="s">
        <v>148</v>
      </c>
      <c r="G11" s="76">
        <v>56.2</v>
      </c>
      <c r="H11" s="80"/>
      <c r="I11" s="23" t="s">
        <v>296</v>
      </c>
      <c r="J11" s="67">
        <v>65</v>
      </c>
      <c r="K11" s="68">
        <v>1</v>
      </c>
      <c r="L11" s="89">
        <f t="shared" si="1"/>
        <v>65</v>
      </c>
      <c r="M11" s="70">
        <v>65</v>
      </c>
      <c r="N11" s="71">
        <v>1</v>
      </c>
      <c r="O11" s="75">
        <f t="shared" si="2"/>
        <v>65</v>
      </c>
      <c r="P11" s="83">
        <v>65</v>
      </c>
      <c r="Q11" s="84">
        <v>1</v>
      </c>
      <c r="R11" s="74">
        <f t="shared" si="3"/>
        <v>65</v>
      </c>
      <c r="S11" s="96">
        <f t="shared" si="4"/>
        <v>195</v>
      </c>
      <c r="T11" s="14"/>
      <c r="U11" s="22" t="s">
        <v>150</v>
      </c>
      <c r="W11" s="34"/>
    </row>
    <row r="12" spans="1:23" s="57" customFormat="1" ht="44.25" customHeight="1">
      <c r="A12" s="140">
        <v>47</v>
      </c>
      <c r="B12" s="64">
        <v>5</v>
      </c>
      <c r="C12" s="65"/>
      <c r="D12" s="97">
        <f t="shared" si="0"/>
        <v>2.2495755517826828</v>
      </c>
      <c r="E12" s="66" t="s">
        <v>213</v>
      </c>
      <c r="F12" s="81" t="s">
        <v>214</v>
      </c>
      <c r="G12" s="76">
        <v>58.9</v>
      </c>
      <c r="H12" s="80"/>
      <c r="I12" s="30" t="s">
        <v>56</v>
      </c>
      <c r="J12" s="67">
        <v>65</v>
      </c>
      <c r="K12" s="68">
        <v>1</v>
      </c>
      <c r="L12" s="89">
        <f t="shared" si="1"/>
        <v>65</v>
      </c>
      <c r="M12" s="70">
        <v>67.5</v>
      </c>
      <c r="N12" s="71">
        <v>1</v>
      </c>
      <c r="O12" s="75">
        <f t="shared" si="2"/>
        <v>67.5</v>
      </c>
      <c r="P12" s="77">
        <v>70</v>
      </c>
      <c r="Q12" s="139">
        <v>0</v>
      </c>
      <c r="R12" s="96">
        <f t="shared" si="3"/>
        <v>0</v>
      </c>
      <c r="S12" s="96">
        <f t="shared" si="4"/>
        <v>132.5</v>
      </c>
      <c r="T12" s="14"/>
      <c r="U12" s="22" t="s">
        <v>215</v>
      </c>
      <c r="W12" s="34"/>
    </row>
    <row r="13" spans="1:23" s="57" customFormat="1" ht="48.75" customHeight="1">
      <c r="A13" s="140">
        <v>48</v>
      </c>
      <c r="B13" s="64">
        <v>6</v>
      </c>
      <c r="C13" s="65"/>
      <c r="D13" s="97">
        <f t="shared" si="0"/>
        <v>2.0205479452054793</v>
      </c>
      <c r="E13" s="66" t="s">
        <v>262</v>
      </c>
      <c r="F13" s="81" t="s">
        <v>269</v>
      </c>
      <c r="G13" s="76">
        <v>73</v>
      </c>
      <c r="H13" s="80"/>
      <c r="I13" s="23" t="s">
        <v>311</v>
      </c>
      <c r="J13" s="67">
        <v>45</v>
      </c>
      <c r="K13" s="68">
        <v>1</v>
      </c>
      <c r="L13" s="89">
        <f t="shared" si="1"/>
        <v>45</v>
      </c>
      <c r="M13" s="70">
        <v>50</v>
      </c>
      <c r="N13" s="71">
        <v>1</v>
      </c>
      <c r="O13" s="75">
        <f t="shared" si="2"/>
        <v>50</v>
      </c>
      <c r="P13" s="83">
        <v>52.5</v>
      </c>
      <c r="Q13" s="84">
        <v>1</v>
      </c>
      <c r="R13" s="74">
        <f t="shared" si="3"/>
        <v>52.5</v>
      </c>
      <c r="S13" s="96">
        <f t="shared" si="4"/>
        <v>147.5</v>
      </c>
      <c r="T13" s="14"/>
      <c r="U13" s="22" t="s">
        <v>312</v>
      </c>
      <c r="W13" s="34"/>
    </row>
    <row r="14" spans="1:23" s="57" customFormat="1" ht="48.75" customHeight="1">
      <c r="A14" s="140">
        <v>49</v>
      </c>
      <c r="B14" s="64">
        <v>7</v>
      </c>
      <c r="C14" s="65"/>
      <c r="D14" s="97">
        <f t="shared" si="0"/>
        <v>1.8993839835728952</v>
      </c>
      <c r="E14" s="66" t="s">
        <v>219</v>
      </c>
      <c r="F14" s="81" t="s">
        <v>220</v>
      </c>
      <c r="G14" s="76">
        <v>48.7</v>
      </c>
      <c r="H14" s="80" t="s">
        <v>294</v>
      </c>
      <c r="I14" s="30" t="s">
        <v>56</v>
      </c>
      <c r="J14" s="67">
        <v>45</v>
      </c>
      <c r="K14" s="68">
        <v>1</v>
      </c>
      <c r="L14" s="89">
        <f t="shared" si="1"/>
        <v>45</v>
      </c>
      <c r="M14" s="70">
        <v>47.5</v>
      </c>
      <c r="N14" s="71">
        <v>1</v>
      </c>
      <c r="O14" s="75">
        <f t="shared" si="2"/>
        <v>47.5</v>
      </c>
      <c r="P14" s="77">
        <v>47.5</v>
      </c>
      <c r="Q14" s="139">
        <v>0</v>
      </c>
      <c r="R14" s="96">
        <f t="shared" si="3"/>
        <v>0</v>
      </c>
      <c r="S14" s="96">
        <f t="shared" si="4"/>
        <v>92.5</v>
      </c>
      <c r="T14" s="43"/>
      <c r="U14" s="22" t="s">
        <v>221</v>
      </c>
      <c r="W14" s="34"/>
    </row>
    <row r="15" spans="1:23" s="57" customFormat="1" ht="44.25" customHeight="1">
      <c r="A15" s="140">
        <v>50</v>
      </c>
      <c r="B15" s="64">
        <v>8</v>
      </c>
      <c r="C15" s="65"/>
      <c r="D15" s="97">
        <f t="shared" si="0"/>
        <v>1.669847328244275</v>
      </c>
      <c r="E15" s="66" t="s">
        <v>207</v>
      </c>
      <c r="F15" s="81" t="s">
        <v>208</v>
      </c>
      <c r="G15" s="76">
        <v>52.4</v>
      </c>
      <c r="H15" s="80"/>
      <c r="I15" s="30" t="s">
        <v>56</v>
      </c>
      <c r="J15" s="67">
        <v>42.5</v>
      </c>
      <c r="K15" s="68">
        <v>1</v>
      </c>
      <c r="L15" s="89">
        <f t="shared" si="1"/>
        <v>42.5</v>
      </c>
      <c r="M15" s="70">
        <v>45</v>
      </c>
      <c r="N15" s="71">
        <v>1</v>
      </c>
      <c r="O15" s="75">
        <f t="shared" si="2"/>
        <v>45</v>
      </c>
      <c r="P15" s="77">
        <v>47.5</v>
      </c>
      <c r="Q15" s="139">
        <v>0</v>
      </c>
      <c r="R15" s="96">
        <f t="shared" si="3"/>
        <v>0</v>
      </c>
      <c r="S15" s="96">
        <f t="shared" si="4"/>
        <v>87.5</v>
      </c>
      <c r="T15" s="14"/>
      <c r="U15" s="22" t="s">
        <v>227</v>
      </c>
      <c r="W15" s="34"/>
    </row>
    <row r="16" spans="1:23" s="57" customFormat="1" ht="44.25" customHeight="1">
      <c r="A16" s="140">
        <v>51</v>
      </c>
      <c r="B16" s="64">
        <v>9</v>
      </c>
      <c r="C16" s="65"/>
      <c r="D16" s="97">
        <f t="shared" si="0"/>
        <v>0.9687034277198212</v>
      </c>
      <c r="E16" s="66" t="s">
        <v>210</v>
      </c>
      <c r="F16" s="81" t="s">
        <v>211</v>
      </c>
      <c r="G16" s="76">
        <v>67.1</v>
      </c>
      <c r="H16" s="80"/>
      <c r="I16" s="30" t="s">
        <v>56</v>
      </c>
      <c r="J16" s="67">
        <v>65</v>
      </c>
      <c r="K16" s="68">
        <v>1</v>
      </c>
      <c r="L16" s="89">
        <f t="shared" si="1"/>
        <v>65</v>
      </c>
      <c r="M16" s="77">
        <v>67.5</v>
      </c>
      <c r="N16" s="139">
        <v>0</v>
      </c>
      <c r="O16" s="96">
        <f t="shared" si="2"/>
        <v>0</v>
      </c>
      <c r="P16" s="77">
        <v>72.5</v>
      </c>
      <c r="Q16" s="139">
        <v>0</v>
      </c>
      <c r="R16" s="96">
        <f t="shared" si="3"/>
        <v>0</v>
      </c>
      <c r="S16" s="96">
        <f t="shared" si="4"/>
        <v>65</v>
      </c>
      <c r="T16" s="43"/>
      <c r="U16" s="22" t="s">
        <v>212</v>
      </c>
      <c r="W16" s="34"/>
    </row>
    <row r="17" spans="1:23" s="57" customFormat="1" ht="44.25" customHeight="1">
      <c r="A17" s="140">
        <v>52</v>
      </c>
      <c r="B17" s="64">
        <v>10</v>
      </c>
      <c r="C17" s="65"/>
      <c r="D17" s="97">
        <f t="shared" si="0"/>
        <v>0.7402422611036339</v>
      </c>
      <c r="E17" s="66" t="s">
        <v>151</v>
      </c>
      <c r="F17" s="81" t="s">
        <v>152</v>
      </c>
      <c r="G17" s="76">
        <v>74.3</v>
      </c>
      <c r="H17" s="80" t="s">
        <v>295</v>
      </c>
      <c r="I17" s="30" t="s">
        <v>56</v>
      </c>
      <c r="J17" s="67">
        <v>55</v>
      </c>
      <c r="K17" s="68">
        <v>1</v>
      </c>
      <c r="L17" s="89">
        <f t="shared" si="1"/>
        <v>55</v>
      </c>
      <c r="M17" s="77">
        <v>55</v>
      </c>
      <c r="N17" s="139">
        <v>0</v>
      </c>
      <c r="O17" s="96">
        <f t="shared" si="2"/>
        <v>0</v>
      </c>
      <c r="P17" s="77">
        <v>55</v>
      </c>
      <c r="Q17" s="139">
        <v>0</v>
      </c>
      <c r="R17" s="96">
        <f t="shared" si="3"/>
        <v>0</v>
      </c>
      <c r="S17" s="96">
        <f t="shared" si="4"/>
        <v>55</v>
      </c>
      <c r="T17" s="43"/>
      <c r="U17" s="22" t="s">
        <v>310</v>
      </c>
      <c r="W17" s="34"/>
    </row>
    <row r="18" spans="1:21" s="57" customFormat="1" ht="27" customHeight="1">
      <c r="A18" s="228" t="s">
        <v>38</v>
      </c>
      <c r="B18" s="228"/>
      <c r="C18" s="228"/>
      <c r="D18" s="228"/>
      <c r="E18" s="228"/>
      <c r="F18" s="229" t="s">
        <v>242</v>
      </c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</row>
    <row r="19" spans="1:21" s="56" customFormat="1" ht="21.75" customHeight="1">
      <c r="A19" s="230" t="s">
        <v>1</v>
      </c>
      <c r="B19" s="230" t="s">
        <v>3</v>
      </c>
      <c r="C19" s="230" t="s">
        <v>39</v>
      </c>
      <c r="D19" s="231" t="s">
        <v>40</v>
      </c>
      <c r="E19" s="226" t="s">
        <v>6</v>
      </c>
      <c r="F19" s="226" t="s">
        <v>7</v>
      </c>
      <c r="G19" s="226" t="s">
        <v>8</v>
      </c>
      <c r="H19" s="226" t="s">
        <v>5</v>
      </c>
      <c r="I19" s="226" t="s">
        <v>41</v>
      </c>
      <c r="J19" s="227" t="s">
        <v>21</v>
      </c>
      <c r="K19" s="227"/>
      <c r="L19" s="227"/>
      <c r="M19" s="223" t="s">
        <v>22</v>
      </c>
      <c r="N19" s="223"/>
      <c r="O19" s="223"/>
      <c r="P19" s="224" t="s">
        <v>23</v>
      </c>
      <c r="Q19" s="224"/>
      <c r="R19" s="224"/>
      <c r="S19" s="225" t="s">
        <v>42</v>
      </c>
      <c r="T19" s="226" t="s">
        <v>13</v>
      </c>
      <c r="U19" s="226" t="s">
        <v>44</v>
      </c>
    </row>
    <row r="20" spans="1:21" s="56" customFormat="1" ht="25.5" customHeight="1">
      <c r="A20" s="230"/>
      <c r="B20" s="230"/>
      <c r="C20" s="230"/>
      <c r="D20" s="231"/>
      <c r="E20" s="226"/>
      <c r="F20" s="226"/>
      <c r="G20" s="226"/>
      <c r="H20" s="226"/>
      <c r="I20" s="226"/>
      <c r="J20" s="58" t="s">
        <v>10</v>
      </c>
      <c r="K20" s="59" t="s">
        <v>43</v>
      </c>
      <c r="L20" s="59" t="s">
        <v>12</v>
      </c>
      <c r="M20" s="60" t="s">
        <v>10</v>
      </c>
      <c r="N20" s="61" t="s">
        <v>43</v>
      </c>
      <c r="O20" s="60" t="s">
        <v>12</v>
      </c>
      <c r="P20" s="62" t="s">
        <v>10</v>
      </c>
      <c r="Q20" s="63" t="s">
        <v>43</v>
      </c>
      <c r="R20" s="62" t="s">
        <v>12</v>
      </c>
      <c r="S20" s="225"/>
      <c r="T20" s="226"/>
      <c r="U20" s="226"/>
    </row>
    <row r="21" spans="1:23" s="57" customFormat="1" ht="44.25" customHeight="1">
      <c r="A21" s="140">
        <v>53</v>
      </c>
      <c r="B21" s="64">
        <v>1</v>
      </c>
      <c r="C21" s="65"/>
      <c r="D21" s="97">
        <f aca="true" t="shared" si="5" ref="D21:D26">SUM(S21/G21)</f>
        <v>4.766803840877914</v>
      </c>
      <c r="E21" s="127" t="s">
        <v>281</v>
      </c>
      <c r="F21" s="129" t="s">
        <v>282</v>
      </c>
      <c r="G21" s="76">
        <v>72.9</v>
      </c>
      <c r="H21" s="80"/>
      <c r="I21" s="30" t="s">
        <v>56</v>
      </c>
      <c r="J21" s="67">
        <v>112.5</v>
      </c>
      <c r="K21" s="68">
        <v>1</v>
      </c>
      <c r="L21" s="69">
        <f aca="true" t="shared" si="6" ref="L21:L26">SUM(J21*K21)</f>
        <v>112.5</v>
      </c>
      <c r="M21" s="70">
        <v>117.5</v>
      </c>
      <c r="N21" s="71">
        <v>1</v>
      </c>
      <c r="O21" s="75">
        <f aca="true" t="shared" si="7" ref="O21:O26">SUM(M21*N21)</f>
        <v>117.5</v>
      </c>
      <c r="P21" s="72">
        <v>117.5</v>
      </c>
      <c r="Q21" s="73">
        <v>1</v>
      </c>
      <c r="R21" s="74">
        <f aca="true" t="shared" si="8" ref="R21:R26">SUM(P21*Q21)</f>
        <v>117.5</v>
      </c>
      <c r="S21" s="96">
        <f aca="true" t="shared" si="9" ref="S21:S26">SUM(L21+O21+R21)</f>
        <v>347.5</v>
      </c>
      <c r="T21" s="43"/>
      <c r="U21" s="22" t="s">
        <v>232</v>
      </c>
      <c r="W21" s="34"/>
    </row>
    <row r="22" spans="1:23" s="57" customFormat="1" ht="44.25" customHeight="1">
      <c r="A22" s="140">
        <v>54</v>
      </c>
      <c r="B22" s="64">
        <v>2</v>
      </c>
      <c r="C22" s="65"/>
      <c r="D22" s="97">
        <f t="shared" si="5"/>
        <v>3.0975877192982457</v>
      </c>
      <c r="E22" s="128" t="s">
        <v>99</v>
      </c>
      <c r="F22" s="130" t="s">
        <v>100</v>
      </c>
      <c r="G22" s="76">
        <v>91.2</v>
      </c>
      <c r="H22" s="80" t="s">
        <v>297</v>
      </c>
      <c r="I22" s="30" t="s">
        <v>56</v>
      </c>
      <c r="J22" s="67">
        <v>92.5</v>
      </c>
      <c r="K22" s="68">
        <v>1</v>
      </c>
      <c r="L22" s="69">
        <f t="shared" si="6"/>
        <v>92.5</v>
      </c>
      <c r="M22" s="70">
        <v>95</v>
      </c>
      <c r="N22" s="71">
        <v>1</v>
      </c>
      <c r="O22" s="75">
        <f t="shared" si="7"/>
        <v>95</v>
      </c>
      <c r="P22" s="72">
        <v>95</v>
      </c>
      <c r="Q22" s="73">
        <v>1</v>
      </c>
      <c r="R22" s="74">
        <f t="shared" si="8"/>
        <v>95</v>
      </c>
      <c r="S22" s="96">
        <f t="shared" si="9"/>
        <v>282.5</v>
      </c>
      <c r="T22" s="14"/>
      <c r="U22" s="22" t="s">
        <v>101</v>
      </c>
      <c r="W22" s="34"/>
    </row>
    <row r="23" spans="1:23" s="57" customFormat="1" ht="44.25" customHeight="1">
      <c r="A23" s="140">
        <v>55</v>
      </c>
      <c r="B23" s="64">
        <v>3</v>
      </c>
      <c r="C23" s="65"/>
      <c r="D23" s="97">
        <f t="shared" si="5"/>
        <v>2.44140625</v>
      </c>
      <c r="E23" s="66" t="s">
        <v>293</v>
      </c>
      <c r="F23" s="81" t="s">
        <v>247</v>
      </c>
      <c r="G23" s="76">
        <v>51.2</v>
      </c>
      <c r="H23" s="80"/>
      <c r="I23" s="30" t="s">
        <v>56</v>
      </c>
      <c r="J23" s="67">
        <v>40</v>
      </c>
      <c r="K23" s="68">
        <v>1</v>
      </c>
      <c r="L23" s="69">
        <f t="shared" si="6"/>
        <v>40</v>
      </c>
      <c r="M23" s="70">
        <v>42.5</v>
      </c>
      <c r="N23" s="71">
        <v>1</v>
      </c>
      <c r="O23" s="75">
        <f t="shared" si="7"/>
        <v>42.5</v>
      </c>
      <c r="P23" s="72">
        <v>42.5</v>
      </c>
      <c r="Q23" s="73">
        <v>1</v>
      </c>
      <c r="R23" s="74">
        <f t="shared" si="8"/>
        <v>42.5</v>
      </c>
      <c r="S23" s="96">
        <f t="shared" si="9"/>
        <v>125</v>
      </c>
      <c r="T23" s="14"/>
      <c r="U23" s="22" t="s">
        <v>307</v>
      </c>
      <c r="W23" s="34"/>
    </row>
    <row r="24" spans="1:23" s="57" customFormat="1" ht="44.25" customHeight="1">
      <c r="A24" s="140">
        <v>56</v>
      </c>
      <c r="B24" s="64">
        <v>4</v>
      </c>
      <c r="C24" s="65"/>
      <c r="D24" s="97">
        <f t="shared" si="5"/>
        <v>1.7256637168141593</v>
      </c>
      <c r="E24" s="66" t="s">
        <v>244</v>
      </c>
      <c r="F24" s="81" t="s">
        <v>245</v>
      </c>
      <c r="G24" s="76">
        <v>56.5</v>
      </c>
      <c r="H24" s="80"/>
      <c r="I24" s="30" t="s">
        <v>56</v>
      </c>
      <c r="J24" s="67">
        <v>30</v>
      </c>
      <c r="K24" s="68">
        <v>1</v>
      </c>
      <c r="L24" s="69">
        <f t="shared" si="6"/>
        <v>30</v>
      </c>
      <c r="M24" s="70">
        <v>32.5</v>
      </c>
      <c r="N24" s="71">
        <v>1</v>
      </c>
      <c r="O24" s="75">
        <f t="shared" si="7"/>
        <v>32.5</v>
      </c>
      <c r="P24" s="72">
        <v>35</v>
      </c>
      <c r="Q24" s="73">
        <v>1</v>
      </c>
      <c r="R24" s="74">
        <f t="shared" si="8"/>
        <v>35</v>
      </c>
      <c r="S24" s="96">
        <f t="shared" si="9"/>
        <v>97.5</v>
      </c>
      <c r="T24" s="14"/>
      <c r="U24" s="22" t="s">
        <v>307</v>
      </c>
      <c r="W24" s="34"/>
    </row>
    <row r="25" spans="1:23" s="57" customFormat="1" ht="44.25" customHeight="1">
      <c r="A25" s="140">
        <v>57</v>
      </c>
      <c r="B25" s="64">
        <v>5</v>
      </c>
      <c r="C25" s="65"/>
      <c r="D25" s="97">
        <f t="shared" si="5"/>
        <v>1.5333333333333334</v>
      </c>
      <c r="E25" s="66" t="s">
        <v>243</v>
      </c>
      <c r="F25" s="81" t="s">
        <v>246</v>
      </c>
      <c r="G25" s="76">
        <v>75</v>
      </c>
      <c r="H25" s="80"/>
      <c r="I25" s="30" t="s">
        <v>56</v>
      </c>
      <c r="J25" s="67">
        <v>55</v>
      </c>
      <c r="K25" s="68">
        <v>1</v>
      </c>
      <c r="L25" s="69">
        <f t="shared" si="6"/>
        <v>55</v>
      </c>
      <c r="M25" s="70">
        <v>60</v>
      </c>
      <c r="N25" s="71">
        <v>1</v>
      </c>
      <c r="O25" s="75">
        <f t="shared" si="7"/>
        <v>60</v>
      </c>
      <c r="P25" s="77">
        <v>62.5</v>
      </c>
      <c r="Q25" s="139">
        <v>0</v>
      </c>
      <c r="R25" s="96">
        <f t="shared" si="8"/>
        <v>0</v>
      </c>
      <c r="S25" s="96">
        <f t="shared" si="9"/>
        <v>115</v>
      </c>
      <c r="T25" s="43"/>
      <c r="U25" s="22" t="s">
        <v>202</v>
      </c>
      <c r="W25" s="34"/>
    </row>
    <row r="26" spans="1:23" s="57" customFormat="1" ht="44.25" customHeight="1">
      <c r="A26" s="140">
        <v>58</v>
      </c>
      <c r="B26" s="64">
        <v>6</v>
      </c>
      <c r="C26" s="65"/>
      <c r="D26" s="97">
        <f t="shared" si="5"/>
        <v>1.2749445676274944</v>
      </c>
      <c r="E26" s="66" t="s">
        <v>248</v>
      </c>
      <c r="F26" s="81" t="s">
        <v>249</v>
      </c>
      <c r="G26" s="76">
        <v>90.2</v>
      </c>
      <c r="H26" s="80"/>
      <c r="I26" s="30" t="s">
        <v>56</v>
      </c>
      <c r="J26" s="67">
        <v>55</v>
      </c>
      <c r="K26" s="68">
        <v>1</v>
      </c>
      <c r="L26" s="69">
        <f t="shared" si="6"/>
        <v>55</v>
      </c>
      <c r="M26" s="77">
        <v>60</v>
      </c>
      <c r="N26" s="139">
        <v>0</v>
      </c>
      <c r="O26" s="96">
        <f t="shared" si="7"/>
        <v>0</v>
      </c>
      <c r="P26" s="72">
        <v>60</v>
      </c>
      <c r="Q26" s="73">
        <v>1</v>
      </c>
      <c r="R26" s="74">
        <f t="shared" si="8"/>
        <v>60</v>
      </c>
      <c r="S26" s="96">
        <f t="shared" si="9"/>
        <v>115</v>
      </c>
      <c r="T26" s="43"/>
      <c r="U26" s="22" t="s">
        <v>355</v>
      </c>
      <c r="W26" s="34"/>
    </row>
    <row r="27" spans="1:21" s="57" customFormat="1" ht="27" customHeight="1">
      <c r="A27" s="228" t="s">
        <v>38</v>
      </c>
      <c r="B27" s="228"/>
      <c r="C27" s="228"/>
      <c r="D27" s="228"/>
      <c r="E27" s="228"/>
      <c r="F27" s="229" t="s">
        <v>52</v>
      </c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</row>
    <row r="28" spans="1:21" s="56" customFormat="1" ht="21.75" customHeight="1">
      <c r="A28" s="230" t="s">
        <v>1</v>
      </c>
      <c r="B28" s="230" t="s">
        <v>3</v>
      </c>
      <c r="C28" s="230" t="s">
        <v>39</v>
      </c>
      <c r="D28" s="231" t="s">
        <v>40</v>
      </c>
      <c r="E28" s="226" t="s">
        <v>6</v>
      </c>
      <c r="F28" s="226" t="s">
        <v>7</v>
      </c>
      <c r="G28" s="226" t="s">
        <v>8</v>
      </c>
      <c r="H28" s="226" t="s">
        <v>5</v>
      </c>
      <c r="I28" s="226" t="s">
        <v>41</v>
      </c>
      <c r="J28" s="227" t="s">
        <v>21</v>
      </c>
      <c r="K28" s="227"/>
      <c r="L28" s="227"/>
      <c r="M28" s="223" t="s">
        <v>22</v>
      </c>
      <c r="N28" s="223"/>
      <c r="O28" s="223"/>
      <c r="P28" s="224" t="s">
        <v>23</v>
      </c>
      <c r="Q28" s="224"/>
      <c r="R28" s="224"/>
      <c r="S28" s="225" t="s">
        <v>42</v>
      </c>
      <c r="T28" s="226" t="s">
        <v>13</v>
      </c>
      <c r="U28" s="226" t="s">
        <v>44</v>
      </c>
    </row>
    <row r="29" spans="1:21" s="56" customFormat="1" ht="25.5" customHeight="1">
      <c r="A29" s="230"/>
      <c r="B29" s="230"/>
      <c r="C29" s="230"/>
      <c r="D29" s="231"/>
      <c r="E29" s="226"/>
      <c r="F29" s="226"/>
      <c r="G29" s="226"/>
      <c r="H29" s="226"/>
      <c r="I29" s="226"/>
      <c r="J29" s="58" t="s">
        <v>10</v>
      </c>
      <c r="K29" s="59" t="s">
        <v>43</v>
      </c>
      <c r="L29" s="59" t="s">
        <v>12</v>
      </c>
      <c r="M29" s="60" t="s">
        <v>10</v>
      </c>
      <c r="N29" s="61" t="s">
        <v>43</v>
      </c>
      <c r="O29" s="60" t="s">
        <v>12</v>
      </c>
      <c r="P29" s="62" t="s">
        <v>10</v>
      </c>
      <c r="Q29" s="63" t="s">
        <v>43</v>
      </c>
      <c r="R29" s="62" t="s">
        <v>12</v>
      </c>
      <c r="S29" s="225"/>
      <c r="T29" s="226"/>
      <c r="U29" s="226"/>
    </row>
    <row r="30" spans="1:23" s="57" customFormat="1" ht="44.25" customHeight="1">
      <c r="A30" s="140">
        <v>59</v>
      </c>
      <c r="B30" s="64">
        <v>1</v>
      </c>
      <c r="C30" s="65"/>
      <c r="D30" s="97">
        <f aca="true" t="shared" si="10" ref="D30:D36">SUM(S30/G30)</f>
        <v>6.7824377457404985</v>
      </c>
      <c r="E30" s="66" t="s">
        <v>168</v>
      </c>
      <c r="F30" s="81" t="s">
        <v>169</v>
      </c>
      <c r="G30" s="76">
        <v>76.3</v>
      </c>
      <c r="H30" s="80"/>
      <c r="I30" s="23" t="s">
        <v>228</v>
      </c>
      <c r="J30" s="88">
        <v>170</v>
      </c>
      <c r="K30" s="90">
        <v>1</v>
      </c>
      <c r="L30" s="69">
        <f aca="true" t="shared" si="11" ref="L30:L36">SUM(J30*K30)</f>
        <v>170</v>
      </c>
      <c r="M30" s="86">
        <v>172.5</v>
      </c>
      <c r="N30" s="87">
        <v>1</v>
      </c>
      <c r="O30" s="75">
        <f aca="true" t="shared" si="12" ref="O30:O36">SUM(M30*N30)</f>
        <v>172.5</v>
      </c>
      <c r="P30" s="83">
        <v>175</v>
      </c>
      <c r="Q30" s="84">
        <v>1</v>
      </c>
      <c r="R30" s="85">
        <f aca="true" t="shared" si="13" ref="R30:R36">SUM(P30*Q30)</f>
        <v>175</v>
      </c>
      <c r="S30" s="96">
        <f aca="true" t="shared" si="14" ref="S30:S36">SUM(L30+O30+R30)</f>
        <v>517.5</v>
      </c>
      <c r="T30" s="14"/>
      <c r="U30" s="22" t="s">
        <v>306</v>
      </c>
      <c r="W30" s="34"/>
    </row>
    <row r="31" spans="1:23" s="57" customFormat="1" ht="44.25" customHeight="1">
      <c r="A31" s="140">
        <v>60</v>
      </c>
      <c r="B31" s="64">
        <v>2</v>
      </c>
      <c r="C31" s="65"/>
      <c r="D31" s="97">
        <f t="shared" si="10"/>
        <v>6.114649681528663</v>
      </c>
      <c r="E31" s="66" t="s">
        <v>222</v>
      </c>
      <c r="F31" s="81" t="s">
        <v>223</v>
      </c>
      <c r="G31" s="76">
        <v>78.5</v>
      </c>
      <c r="H31" s="80"/>
      <c r="I31" s="30" t="s">
        <v>56</v>
      </c>
      <c r="J31" s="67">
        <v>155</v>
      </c>
      <c r="K31" s="68">
        <v>1</v>
      </c>
      <c r="L31" s="69">
        <f t="shared" si="11"/>
        <v>155</v>
      </c>
      <c r="M31" s="70">
        <v>160</v>
      </c>
      <c r="N31" s="71">
        <v>1</v>
      </c>
      <c r="O31" s="75">
        <f t="shared" si="12"/>
        <v>160</v>
      </c>
      <c r="P31" s="72">
        <v>165</v>
      </c>
      <c r="Q31" s="73">
        <v>1</v>
      </c>
      <c r="R31" s="74">
        <f t="shared" si="13"/>
        <v>165</v>
      </c>
      <c r="S31" s="96">
        <f t="shared" si="14"/>
        <v>480</v>
      </c>
      <c r="T31" s="14"/>
      <c r="U31" s="22" t="s">
        <v>224</v>
      </c>
      <c r="W31" s="34"/>
    </row>
    <row r="32" spans="1:23" s="57" customFormat="1" ht="44.25" customHeight="1">
      <c r="A32" s="140">
        <v>61</v>
      </c>
      <c r="B32" s="64">
        <v>3</v>
      </c>
      <c r="C32" s="65"/>
      <c r="D32" s="97">
        <f t="shared" si="10"/>
        <v>5.715339233038348</v>
      </c>
      <c r="E32" s="66" t="s">
        <v>236</v>
      </c>
      <c r="F32" s="81" t="s">
        <v>237</v>
      </c>
      <c r="G32" s="76">
        <v>67.8</v>
      </c>
      <c r="H32" s="80"/>
      <c r="I32" s="30" t="s">
        <v>56</v>
      </c>
      <c r="J32" s="67">
        <v>125</v>
      </c>
      <c r="K32" s="68">
        <v>1</v>
      </c>
      <c r="L32" s="69">
        <f t="shared" si="11"/>
        <v>125</v>
      </c>
      <c r="M32" s="70">
        <v>130</v>
      </c>
      <c r="N32" s="71">
        <v>1</v>
      </c>
      <c r="O32" s="75">
        <f t="shared" si="12"/>
        <v>130</v>
      </c>
      <c r="P32" s="72">
        <v>132.5</v>
      </c>
      <c r="Q32" s="73">
        <v>1</v>
      </c>
      <c r="R32" s="74">
        <f t="shared" si="13"/>
        <v>132.5</v>
      </c>
      <c r="S32" s="96">
        <f t="shared" si="14"/>
        <v>387.5</v>
      </c>
      <c r="T32" s="43"/>
      <c r="U32" s="22" t="s">
        <v>202</v>
      </c>
      <c r="W32" s="34"/>
    </row>
    <row r="33" spans="1:23" s="57" customFormat="1" ht="44.25" customHeight="1">
      <c r="A33" s="140">
        <v>62</v>
      </c>
      <c r="B33" s="64">
        <v>4</v>
      </c>
      <c r="C33" s="65"/>
      <c r="D33" s="97">
        <f t="shared" si="10"/>
        <v>5.169920462762111</v>
      </c>
      <c r="E33" s="66" t="s">
        <v>229</v>
      </c>
      <c r="F33" s="81" t="s">
        <v>230</v>
      </c>
      <c r="G33" s="76">
        <v>69.15</v>
      </c>
      <c r="H33" s="80"/>
      <c r="I33" s="23" t="s">
        <v>231</v>
      </c>
      <c r="J33" s="88">
        <v>117.5</v>
      </c>
      <c r="K33" s="90">
        <v>1</v>
      </c>
      <c r="L33" s="69">
        <f t="shared" si="11"/>
        <v>117.5</v>
      </c>
      <c r="M33" s="86">
        <v>120</v>
      </c>
      <c r="N33" s="87">
        <v>1</v>
      </c>
      <c r="O33" s="75">
        <f t="shared" si="12"/>
        <v>120</v>
      </c>
      <c r="P33" s="83">
        <v>120</v>
      </c>
      <c r="Q33" s="84">
        <v>1</v>
      </c>
      <c r="R33" s="85">
        <f t="shared" si="13"/>
        <v>120</v>
      </c>
      <c r="S33" s="96">
        <f t="shared" si="14"/>
        <v>357.5</v>
      </c>
      <c r="T33" s="14"/>
      <c r="U33" s="22" t="s">
        <v>232</v>
      </c>
      <c r="W33" s="34"/>
    </row>
    <row r="34" spans="1:23" s="57" customFormat="1" ht="44.25" customHeight="1">
      <c r="A34" s="140">
        <v>63</v>
      </c>
      <c r="B34" s="64">
        <v>5</v>
      </c>
      <c r="C34" s="65"/>
      <c r="D34" s="97">
        <f t="shared" si="10"/>
        <v>5.1356589147286815</v>
      </c>
      <c r="E34" s="66" t="s">
        <v>225</v>
      </c>
      <c r="F34" s="81" t="s">
        <v>226</v>
      </c>
      <c r="G34" s="76">
        <v>77.4</v>
      </c>
      <c r="H34" s="80" t="s">
        <v>292</v>
      </c>
      <c r="I34" s="30" t="s">
        <v>56</v>
      </c>
      <c r="J34" s="67">
        <v>130</v>
      </c>
      <c r="K34" s="68">
        <v>1</v>
      </c>
      <c r="L34" s="69">
        <f t="shared" si="11"/>
        <v>130</v>
      </c>
      <c r="M34" s="70">
        <v>135</v>
      </c>
      <c r="N34" s="71">
        <v>1</v>
      </c>
      <c r="O34" s="75">
        <f t="shared" si="12"/>
        <v>135</v>
      </c>
      <c r="P34" s="72">
        <v>132.5</v>
      </c>
      <c r="Q34" s="73">
        <v>1</v>
      </c>
      <c r="R34" s="74">
        <f t="shared" si="13"/>
        <v>132.5</v>
      </c>
      <c r="S34" s="96">
        <f t="shared" si="14"/>
        <v>397.5</v>
      </c>
      <c r="T34" s="43"/>
      <c r="U34" s="22" t="s">
        <v>227</v>
      </c>
      <c r="W34" s="34"/>
    </row>
    <row r="35" spans="1:23" s="57" customFormat="1" ht="44.25" customHeight="1">
      <c r="A35" s="140">
        <v>64</v>
      </c>
      <c r="B35" s="64">
        <v>6</v>
      </c>
      <c r="C35" s="65"/>
      <c r="D35" s="97">
        <f t="shared" si="10"/>
        <v>4.846938775510204</v>
      </c>
      <c r="E35" s="66" t="s">
        <v>233</v>
      </c>
      <c r="F35" s="81" t="s">
        <v>234</v>
      </c>
      <c r="G35" s="76">
        <v>68.6</v>
      </c>
      <c r="H35" s="80"/>
      <c r="I35" s="30" t="s">
        <v>56</v>
      </c>
      <c r="J35" s="67">
        <v>110</v>
      </c>
      <c r="K35" s="68">
        <v>1</v>
      </c>
      <c r="L35" s="69">
        <f t="shared" si="11"/>
        <v>110</v>
      </c>
      <c r="M35" s="70">
        <v>110</v>
      </c>
      <c r="N35" s="71">
        <v>1</v>
      </c>
      <c r="O35" s="75">
        <f t="shared" si="12"/>
        <v>110</v>
      </c>
      <c r="P35" s="72">
        <v>112.5</v>
      </c>
      <c r="Q35" s="73">
        <v>1</v>
      </c>
      <c r="R35" s="74">
        <f t="shared" si="13"/>
        <v>112.5</v>
      </c>
      <c r="S35" s="96">
        <f t="shared" si="14"/>
        <v>332.5</v>
      </c>
      <c r="T35" s="14"/>
      <c r="U35" s="22" t="s">
        <v>235</v>
      </c>
      <c r="W35" s="34"/>
    </row>
    <row r="36" spans="1:23" s="57" customFormat="1" ht="44.25" customHeight="1">
      <c r="A36" s="140">
        <v>65</v>
      </c>
      <c r="B36" s="64">
        <v>7</v>
      </c>
      <c r="C36" s="65"/>
      <c r="D36" s="97">
        <f t="shared" si="10"/>
        <v>2.648578811369509</v>
      </c>
      <c r="E36" s="66" t="s">
        <v>238</v>
      </c>
      <c r="F36" s="81" t="s">
        <v>239</v>
      </c>
      <c r="G36" s="76">
        <v>77.4</v>
      </c>
      <c r="H36" s="80"/>
      <c r="I36" s="30" t="s">
        <v>56</v>
      </c>
      <c r="J36" s="67">
        <v>100</v>
      </c>
      <c r="K36" s="68">
        <v>1</v>
      </c>
      <c r="L36" s="69">
        <f t="shared" si="11"/>
        <v>100</v>
      </c>
      <c r="M36" s="70">
        <v>105</v>
      </c>
      <c r="N36" s="71">
        <v>1</v>
      </c>
      <c r="O36" s="75">
        <f t="shared" si="12"/>
        <v>105</v>
      </c>
      <c r="P36" s="77">
        <v>102.5</v>
      </c>
      <c r="Q36" s="139">
        <v>0</v>
      </c>
      <c r="R36" s="96">
        <f t="shared" si="13"/>
        <v>0</v>
      </c>
      <c r="S36" s="96">
        <f t="shared" si="14"/>
        <v>205</v>
      </c>
      <c r="T36" s="43"/>
      <c r="U36" s="22" t="s">
        <v>202</v>
      </c>
      <c r="W36" s="34"/>
    </row>
    <row r="37" spans="1:21" s="57" customFormat="1" ht="27" customHeight="1">
      <c r="A37" s="228" t="s">
        <v>38</v>
      </c>
      <c r="B37" s="228"/>
      <c r="C37" s="228"/>
      <c r="D37" s="228"/>
      <c r="E37" s="228"/>
      <c r="F37" s="229" t="s">
        <v>45</v>
      </c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</row>
    <row r="38" spans="1:21" s="56" customFormat="1" ht="21.75" customHeight="1">
      <c r="A38" s="230" t="s">
        <v>1</v>
      </c>
      <c r="B38" s="230" t="s">
        <v>3</v>
      </c>
      <c r="C38" s="230" t="s">
        <v>39</v>
      </c>
      <c r="D38" s="234" t="s">
        <v>40</v>
      </c>
      <c r="E38" s="226" t="s">
        <v>6</v>
      </c>
      <c r="F38" s="226" t="s">
        <v>7</v>
      </c>
      <c r="G38" s="226" t="s">
        <v>8</v>
      </c>
      <c r="H38" s="226" t="s">
        <v>5</v>
      </c>
      <c r="I38" s="226" t="s">
        <v>41</v>
      </c>
      <c r="J38" s="227" t="s">
        <v>21</v>
      </c>
      <c r="K38" s="227"/>
      <c r="L38" s="227"/>
      <c r="M38" s="223" t="s">
        <v>22</v>
      </c>
      <c r="N38" s="223"/>
      <c r="O38" s="223"/>
      <c r="P38" s="224" t="s">
        <v>23</v>
      </c>
      <c r="Q38" s="224"/>
      <c r="R38" s="224"/>
      <c r="S38" s="235" t="s">
        <v>42</v>
      </c>
      <c r="T38" s="226" t="s">
        <v>13</v>
      </c>
      <c r="U38" s="226" t="s">
        <v>44</v>
      </c>
    </row>
    <row r="39" spans="1:21" s="56" customFormat="1" ht="25.5" customHeight="1">
      <c r="A39" s="230"/>
      <c r="B39" s="230"/>
      <c r="C39" s="230"/>
      <c r="D39" s="234"/>
      <c r="E39" s="226"/>
      <c r="F39" s="226"/>
      <c r="G39" s="226"/>
      <c r="H39" s="226"/>
      <c r="I39" s="226"/>
      <c r="J39" s="58" t="s">
        <v>10</v>
      </c>
      <c r="K39" s="59" t="s">
        <v>43</v>
      </c>
      <c r="L39" s="59" t="s">
        <v>12</v>
      </c>
      <c r="M39" s="60" t="s">
        <v>10</v>
      </c>
      <c r="N39" s="61" t="s">
        <v>43</v>
      </c>
      <c r="O39" s="60" t="s">
        <v>12</v>
      </c>
      <c r="P39" s="62" t="s">
        <v>10</v>
      </c>
      <c r="Q39" s="63" t="s">
        <v>43</v>
      </c>
      <c r="R39" s="62" t="s">
        <v>12</v>
      </c>
      <c r="S39" s="235"/>
      <c r="T39" s="226"/>
      <c r="U39" s="226"/>
    </row>
    <row r="40" spans="1:23" s="57" customFormat="1" ht="44.25" customHeight="1">
      <c r="A40" s="140">
        <v>66</v>
      </c>
      <c r="B40" s="64">
        <v>1</v>
      </c>
      <c r="C40" s="65"/>
      <c r="D40" s="77">
        <f aca="true" t="shared" si="15" ref="D40:D46">SUM(S40/G40)</f>
        <v>6.273062730627307</v>
      </c>
      <c r="E40" s="66" t="s">
        <v>240</v>
      </c>
      <c r="F40" s="81" t="s">
        <v>241</v>
      </c>
      <c r="G40" s="76">
        <v>81.3</v>
      </c>
      <c r="H40" s="80" t="s">
        <v>291</v>
      </c>
      <c r="I40" s="30" t="s">
        <v>91</v>
      </c>
      <c r="J40" s="67">
        <v>170</v>
      </c>
      <c r="K40" s="68">
        <v>1</v>
      </c>
      <c r="L40" s="69">
        <f aca="true" t="shared" si="16" ref="L40:L46">SUM(J40*K40)</f>
        <v>170</v>
      </c>
      <c r="M40" s="70">
        <v>170</v>
      </c>
      <c r="N40" s="71">
        <v>1</v>
      </c>
      <c r="O40" s="75">
        <f aca="true" t="shared" si="17" ref="O40:O46">SUM(M40*N40)</f>
        <v>170</v>
      </c>
      <c r="P40" s="72">
        <v>170</v>
      </c>
      <c r="Q40" s="73">
        <v>1</v>
      </c>
      <c r="R40" s="74">
        <f aca="true" t="shared" si="18" ref="R40:R46">SUM(P40*Q40)</f>
        <v>170</v>
      </c>
      <c r="S40" s="82">
        <f aca="true" t="shared" si="19" ref="S40:S46">SUM(L40+O40+R40)</f>
        <v>510</v>
      </c>
      <c r="T40" s="43"/>
      <c r="U40" s="22" t="s">
        <v>309</v>
      </c>
      <c r="W40" s="34"/>
    </row>
    <row r="41" spans="1:23" s="57" customFormat="1" ht="44.25" customHeight="1">
      <c r="A41" s="140">
        <v>67</v>
      </c>
      <c r="B41" s="64">
        <v>2</v>
      </c>
      <c r="C41" s="65"/>
      <c r="D41" s="77">
        <f t="shared" si="15"/>
        <v>5.400890868596882</v>
      </c>
      <c r="E41" s="66" t="s">
        <v>279</v>
      </c>
      <c r="F41" s="81" t="s">
        <v>280</v>
      </c>
      <c r="G41" s="76">
        <v>89.8</v>
      </c>
      <c r="H41" s="80"/>
      <c r="I41" s="30" t="s">
        <v>56</v>
      </c>
      <c r="J41" s="67">
        <v>160</v>
      </c>
      <c r="K41" s="68">
        <v>1</v>
      </c>
      <c r="L41" s="69">
        <f t="shared" si="16"/>
        <v>160</v>
      </c>
      <c r="M41" s="70">
        <v>160</v>
      </c>
      <c r="N41" s="71">
        <v>1</v>
      </c>
      <c r="O41" s="75">
        <f t="shared" si="17"/>
        <v>160</v>
      </c>
      <c r="P41" s="72">
        <v>165</v>
      </c>
      <c r="Q41" s="73">
        <v>1</v>
      </c>
      <c r="R41" s="74">
        <f t="shared" si="18"/>
        <v>165</v>
      </c>
      <c r="S41" s="82">
        <f t="shared" si="19"/>
        <v>485</v>
      </c>
      <c r="T41" s="43"/>
      <c r="U41" s="22" t="s">
        <v>308</v>
      </c>
      <c r="W41" s="34"/>
    </row>
    <row r="42" spans="1:23" s="57" customFormat="1" ht="44.25" customHeight="1">
      <c r="A42" s="140">
        <v>68</v>
      </c>
      <c r="B42" s="64">
        <v>3</v>
      </c>
      <c r="C42" s="65"/>
      <c r="D42" s="77">
        <f t="shared" si="15"/>
        <v>5.7953144266337855</v>
      </c>
      <c r="E42" s="66" t="s">
        <v>164</v>
      </c>
      <c r="F42" s="81" t="s">
        <v>165</v>
      </c>
      <c r="G42" s="76">
        <v>81.1</v>
      </c>
      <c r="H42" s="80"/>
      <c r="I42" s="30" t="s">
        <v>166</v>
      </c>
      <c r="J42" s="67">
        <v>155</v>
      </c>
      <c r="K42" s="68">
        <v>1</v>
      </c>
      <c r="L42" s="69">
        <f t="shared" si="16"/>
        <v>155</v>
      </c>
      <c r="M42" s="70">
        <v>157.5</v>
      </c>
      <c r="N42" s="71">
        <v>1</v>
      </c>
      <c r="O42" s="75">
        <f t="shared" si="17"/>
        <v>157.5</v>
      </c>
      <c r="P42" s="72">
        <v>157.5</v>
      </c>
      <c r="Q42" s="73">
        <v>1</v>
      </c>
      <c r="R42" s="74">
        <f t="shared" si="18"/>
        <v>157.5</v>
      </c>
      <c r="S42" s="82">
        <f t="shared" si="19"/>
        <v>470</v>
      </c>
      <c r="T42" s="43"/>
      <c r="U42" s="22" t="s">
        <v>167</v>
      </c>
      <c r="W42" s="34"/>
    </row>
    <row r="43" spans="1:23" s="57" customFormat="1" ht="44.25" customHeight="1">
      <c r="A43" s="140">
        <v>69</v>
      </c>
      <c r="B43" s="64">
        <v>4</v>
      </c>
      <c r="C43" s="65"/>
      <c r="D43" s="77">
        <f t="shared" si="15"/>
        <v>3.5</v>
      </c>
      <c r="E43" s="66" t="s">
        <v>194</v>
      </c>
      <c r="F43" s="81" t="s">
        <v>195</v>
      </c>
      <c r="G43" s="76">
        <v>90</v>
      </c>
      <c r="H43" s="80"/>
      <c r="I43" s="30" t="s">
        <v>56</v>
      </c>
      <c r="J43" s="67">
        <v>155</v>
      </c>
      <c r="K43" s="68">
        <v>1</v>
      </c>
      <c r="L43" s="69">
        <f t="shared" si="16"/>
        <v>155</v>
      </c>
      <c r="M43" s="70">
        <v>160</v>
      </c>
      <c r="N43" s="71">
        <v>1</v>
      </c>
      <c r="O43" s="75">
        <f t="shared" si="17"/>
        <v>160</v>
      </c>
      <c r="P43" s="77">
        <v>165</v>
      </c>
      <c r="Q43" s="139">
        <v>0</v>
      </c>
      <c r="R43" s="96">
        <f t="shared" si="18"/>
        <v>0</v>
      </c>
      <c r="S43" s="82">
        <f t="shared" si="19"/>
        <v>315</v>
      </c>
      <c r="T43" s="43"/>
      <c r="U43" s="22" t="s">
        <v>307</v>
      </c>
      <c r="W43" s="34"/>
    </row>
    <row r="44" spans="1:23" s="57" customFormat="1" ht="44.25" customHeight="1">
      <c r="A44" s="140">
        <v>70</v>
      </c>
      <c r="B44" s="64">
        <v>5</v>
      </c>
      <c r="C44" s="65"/>
      <c r="D44" s="77">
        <f t="shared" si="15"/>
        <v>3.7560096153846154</v>
      </c>
      <c r="E44" s="66" t="s">
        <v>173</v>
      </c>
      <c r="F44" s="81" t="s">
        <v>174</v>
      </c>
      <c r="G44" s="76">
        <v>83.2</v>
      </c>
      <c r="H44" s="80"/>
      <c r="I44" s="30" t="s">
        <v>56</v>
      </c>
      <c r="J44" s="67">
        <v>100</v>
      </c>
      <c r="K44" s="68">
        <v>1</v>
      </c>
      <c r="L44" s="69">
        <f t="shared" si="16"/>
        <v>100</v>
      </c>
      <c r="M44" s="70">
        <v>105</v>
      </c>
      <c r="N44" s="71">
        <v>1</v>
      </c>
      <c r="O44" s="75">
        <f t="shared" si="17"/>
        <v>105</v>
      </c>
      <c r="P44" s="72">
        <v>107.5</v>
      </c>
      <c r="Q44" s="73">
        <v>1</v>
      </c>
      <c r="R44" s="74">
        <f t="shared" si="18"/>
        <v>107.5</v>
      </c>
      <c r="S44" s="82">
        <f t="shared" si="19"/>
        <v>312.5</v>
      </c>
      <c r="T44" s="43"/>
      <c r="U44" s="22" t="s">
        <v>175</v>
      </c>
      <c r="W44" s="34"/>
    </row>
    <row r="45" spans="1:23" s="57" customFormat="1" ht="44.25" customHeight="1">
      <c r="A45" s="140">
        <v>71</v>
      </c>
      <c r="B45" s="64">
        <v>6</v>
      </c>
      <c r="C45" s="65"/>
      <c r="D45" s="77">
        <f t="shared" si="15"/>
        <v>1.8285714285714285</v>
      </c>
      <c r="E45" s="66" t="s">
        <v>170</v>
      </c>
      <c r="F45" s="81" t="s">
        <v>171</v>
      </c>
      <c r="G45" s="76">
        <v>87.5</v>
      </c>
      <c r="H45" s="80"/>
      <c r="I45" s="30" t="s">
        <v>56</v>
      </c>
      <c r="J45" s="67">
        <v>160</v>
      </c>
      <c r="K45" s="68">
        <v>1</v>
      </c>
      <c r="L45" s="69">
        <f t="shared" si="16"/>
        <v>160</v>
      </c>
      <c r="M45" s="77">
        <v>165</v>
      </c>
      <c r="N45" s="139">
        <v>0</v>
      </c>
      <c r="O45" s="96">
        <f t="shared" si="17"/>
        <v>0</v>
      </c>
      <c r="P45" s="77">
        <v>170</v>
      </c>
      <c r="Q45" s="139">
        <v>0</v>
      </c>
      <c r="R45" s="96">
        <f t="shared" si="18"/>
        <v>0</v>
      </c>
      <c r="S45" s="82">
        <f t="shared" si="19"/>
        <v>160</v>
      </c>
      <c r="T45" s="14"/>
      <c r="U45" s="22" t="s">
        <v>172</v>
      </c>
      <c r="W45" s="34"/>
    </row>
    <row r="46" spans="1:23" s="57" customFormat="1" ht="44.25" customHeight="1">
      <c r="A46" s="140">
        <v>72</v>
      </c>
      <c r="B46" s="64">
        <v>7</v>
      </c>
      <c r="C46" s="65"/>
      <c r="D46" s="77">
        <f t="shared" si="15"/>
        <v>0</v>
      </c>
      <c r="E46" s="66" t="s">
        <v>176</v>
      </c>
      <c r="F46" s="81" t="s">
        <v>177</v>
      </c>
      <c r="G46" s="76">
        <v>81.3</v>
      </c>
      <c r="H46" s="80"/>
      <c r="I46" s="30" t="s">
        <v>80</v>
      </c>
      <c r="J46" s="77">
        <v>160</v>
      </c>
      <c r="K46" s="139">
        <v>0</v>
      </c>
      <c r="L46" s="96">
        <f t="shared" si="16"/>
        <v>0</v>
      </c>
      <c r="M46" s="77">
        <v>0</v>
      </c>
      <c r="N46" s="139">
        <v>0</v>
      </c>
      <c r="O46" s="96">
        <f t="shared" si="17"/>
        <v>0</v>
      </c>
      <c r="P46" s="77">
        <v>0</v>
      </c>
      <c r="Q46" s="139">
        <v>0</v>
      </c>
      <c r="R46" s="96">
        <f t="shared" si="18"/>
        <v>0</v>
      </c>
      <c r="S46" s="82">
        <f t="shared" si="19"/>
        <v>0</v>
      </c>
      <c r="T46" s="43"/>
      <c r="U46" s="22" t="s">
        <v>178</v>
      </c>
      <c r="W46" s="34"/>
    </row>
    <row r="47" spans="1:21" s="57" customFormat="1" ht="27" customHeight="1">
      <c r="A47" s="228" t="s">
        <v>38</v>
      </c>
      <c r="B47" s="228"/>
      <c r="C47" s="228"/>
      <c r="D47" s="228"/>
      <c r="E47" s="228"/>
      <c r="F47" s="229" t="s">
        <v>46</v>
      </c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</row>
    <row r="48" spans="1:21" s="56" customFormat="1" ht="21.75" customHeight="1">
      <c r="A48" s="230" t="s">
        <v>1</v>
      </c>
      <c r="B48" s="230" t="s">
        <v>3</v>
      </c>
      <c r="C48" s="230" t="s">
        <v>39</v>
      </c>
      <c r="D48" s="234" t="s">
        <v>40</v>
      </c>
      <c r="E48" s="226" t="s">
        <v>6</v>
      </c>
      <c r="F48" s="226" t="s">
        <v>7</v>
      </c>
      <c r="G48" s="226" t="s">
        <v>8</v>
      </c>
      <c r="H48" s="226" t="s">
        <v>5</v>
      </c>
      <c r="I48" s="226" t="s">
        <v>41</v>
      </c>
      <c r="J48" s="227" t="s">
        <v>21</v>
      </c>
      <c r="K48" s="227"/>
      <c r="L48" s="227"/>
      <c r="M48" s="223" t="s">
        <v>22</v>
      </c>
      <c r="N48" s="223"/>
      <c r="O48" s="223"/>
      <c r="P48" s="224" t="s">
        <v>23</v>
      </c>
      <c r="Q48" s="224"/>
      <c r="R48" s="224"/>
      <c r="S48" s="235" t="s">
        <v>42</v>
      </c>
      <c r="T48" s="226" t="s">
        <v>13</v>
      </c>
      <c r="U48" s="226" t="s">
        <v>44</v>
      </c>
    </row>
    <row r="49" spans="1:21" s="56" customFormat="1" ht="25.5" customHeight="1">
      <c r="A49" s="230"/>
      <c r="B49" s="230"/>
      <c r="C49" s="230"/>
      <c r="D49" s="234"/>
      <c r="E49" s="226"/>
      <c r="F49" s="226"/>
      <c r="G49" s="226"/>
      <c r="H49" s="226"/>
      <c r="I49" s="226"/>
      <c r="J49" s="58" t="s">
        <v>10</v>
      </c>
      <c r="K49" s="59" t="s">
        <v>43</v>
      </c>
      <c r="L49" s="59" t="s">
        <v>12</v>
      </c>
      <c r="M49" s="60" t="s">
        <v>10</v>
      </c>
      <c r="N49" s="61" t="s">
        <v>43</v>
      </c>
      <c r="O49" s="60" t="s">
        <v>12</v>
      </c>
      <c r="P49" s="62" t="s">
        <v>10</v>
      </c>
      <c r="Q49" s="63" t="s">
        <v>43</v>
      </c>
      <c r="R49" s="62" t="s">
        <v>12</v>
      </c>
      <c r="S49" s="235"/>
      <c r="T49" s="226"/>
      <c r="U49" s="226"/>
    </row>
    <row r="50" spans="1:23" s="57" customFormat="1" ht="48.75" customHeight="1">
      <c r="A50" s="140">
        <v>73</v>
      </c>
      <c r="B50" s="64">
        <v>1</v>
      </c>
      <c r="C50" s="65"/>
      <c r="D50" s="77">
        <f>SUM(S50/G50)</f>
        <v>5.654450261780105</v>
      </c>
      <c r="E50" s="66" t="s">
        <v>179</v>
      </c>
      <c r="F50" s="81" t="s">
        <v>180</v>
      </c>
      <c r="G50" s="76">
        <v>95.5</v>
      </c>
      <c r="H50" s="80"/>
      <c r="I50" s="30" t="s">
        <v>56</v>
      </c>
      <c r="J50" s="67">
        <v>177.5</v>
      </c>
      <c r="K50" s="68">
        <v>1</v>
      </c>
      <c r="L50" s="69">
        <f>SUM(J50*K50)</f>
        <v>177.5</v>
      </c>
      <c r="M50" s="70">
        <v>180</v>
      </c>
      <c r="N50" s="71">
        <v>1</v>
      </c>
      <c r="O50" s="75">
        <f>SUM(M50*N50)</f>
        <v>180</v>
      </c>
      <c r="P50" s="72">
        <v>182.5</v>
      </c>
      <c r="Q50" s="73">
        <v>1</v>
      </c>
      <c r="R50" s="74">
        <f>SUM(P50*Q50)</f>
        <v>182.5</v>
      </c>
      <c r="S50" s="82">
        <f>SUM(L50+O50+R50)</f>
        <v>540</v>
      </c>
      <c r="T50" s="43"/>
      <c r="U50" s="22" t="s">
        <v>181</v>
      </c>
      <c r="W50" s="34"/>
    </row>
    <row r="51" spans="1:23" s="57" customFormat="1" ht="44.25" customHeight="1">
      <c r="A51" s="140">
        <v>74</v>
      </c>
      <c r="B51" s="64"/>
      <c r="C51" s="65"/>
      <c r="D51" s="77">
        <f>SUM(S51/G51)</f>
        <v>0</v>
      </c>
      <c r="E51" s="66" t="s">
        <v>267</v>
      </c>
      <c r="F51" s="81" t="s">
        <v>268</v>
      </c>
      <c r="G51" s="76">
        <v>97.2</v>
      </c>
      <c r="H51" s="80"/>
      <c r="I51" s="30" t="s">
        <v>56</v>
      </c>
      <c r="J51" s="67">
        <v>0</v>
      </c>
      <c r="K51" s="68">
        <v>0</v>
      </c>
      <c r="L51" s="69">
        <f>SUM(J51*K51)</f>
        <v>0</v>
      </c>
      <c r="M51" s="70">
        <v>0</v>
      </c>
      <c r="N51" s="71">
        <v>0</v>
      </c>
      <c r="O51" s="75">
        <f>SUM(M51*N51)</f>
        <v>0</v>
      </c>
      <c r="P51" s="72">
        <v>0</v>
      </c>
      <c r="Q51" s="73">
        <v>0</v>
      </c>
      <c r="R51" s="74">
        <f>SUM(P51*Q51)</f>
        <v>0</v>
      </c>
      <c r="S51" s="82">
        <f>SUM(L51+O51+R51)</f>
        <v>0</v>
      </c>
      <c r="T51" s="43"/>
      <c r="U51" s="22"/>
      <c r="W51" s="34"/>
    </row>
    <row r="52" spans="1:21" s="57" customFormat="1" ht="27" customHeight="1">
      <c r="A52" s="228" t="s">
        <v>38</v>
      </c>
      <c r="B52" s="228"/>
      <c r="C52" s="228"/>
      <c r="D52" s="228"/>
      <c r="E52" s="228"/>
      <c r="F52" s="229" t="s">
        <v>53</v>
      </c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</row>
    <row r="53" spans="1:21" s="56" customFormat="1" ht="21.75" customHeight="1">
      <c r="A53" s="230" t="s">
        <v>1</v>
      </c>
      <c r="B53" s="230" t="s">
        <v>3</v>
      </c>
      <c r="C53" s="230" t="s">
        <v>39</v>
      </c>
      <c r="D53" s="231" t="s">
        <v>40</v>
      </c>
      <c r="E53" s="226" t="s">
        <v>6</v>
      </c>
      <c r="F53" s="226" t="s">
        <v>7</v>
      </c>
      <c r="G53" s="226" t="s">
        <v>8</v>
      </c>
      <c r="H53" s="226" t="s">
        <v>5</v>
      </c>
      <c r="I53" s="226" t="s">
        <v>41</v>
      </c>
      <c r="J53" s="227" t="s">
        <v>21</v>
      </c>
      <c r="K53" s="227"/>
      <c r="L53" s="227"/>
      <c r="M53" s="223" t="s">
        <v>22</v>
      </c>
      <c r="N53" s="223"/>
      <c r="O53" s="223"/>
      <c r="P53" s="224" t="s">
        <v>23</v>
      </c>
      <c r="Q53" s="224"/>
      <c r="R53" s="224"/>
      <c r="S53" s="225" t="s">
        <v>42</v>
      </c>
      <c r="T53" s="226" t="s">
        <v>13</v>
      </c>
      <c r="U53" s="226" t="s">
        <v>44</v>
      </c>
    </row>
    <row r="54" spans="1:21" s="56" customFormat="1" ht="25.5" customHeight="1">
      <c r="A54" s="230"/>
      <c r="B54" s="230"/>
      <c r="C54" s="230"/>
      <c r="D54" s="231"/>
      <c r="E54" s="226"/>
      <c r="F54" s="226"/>
      <c r="G54" s="226"/>
      <c r="H54" s="226"/>
      <c r="I54" s="226"/>
      <c r="J54" s="58" t="s">
        <v>10</v>
      </c>
      <c r="K54" s="59" t="s">
        <v>43</v>
      </c>
      <c r="L54" s="59" t="s">
        <v>12</v>
      </c>
      <c r="M54" s="60" t="s">
        <v>10</v>
      </c>
      <c r="N54" s="61" t="s">
        <v>43</v>
      </c>
      <c r="O54" s="60" t="s">
        <v>12</v>
      </c>
      <c r="P54" s="62" t="s">
        <v>10</v>
      </c>
      <c r="Q54" s="63" t="s">
        <v>43</v>
      </c>
      <c r="R54" s="62" t="s">
        <v>12</v>
      </c>
      <c r="S54" s="225"/>
      <c r="T54" s="226"/>
      <c r="U54" s="226"/>
    </row>
    <row r="55" spans="1:23" s="57" customFormat="1" ht="44.25" customHeight="1">
      <c r="A55" s="140">
        <v>75</v>
      </c>
      <c r="B55" s="64">
        <v>1</v>
      </c>
      <c r="C55" s="65"/>
      <c r="D55" s="97">
        <f aca="true" t="shared" si="20" ref="D55:D60">SUM(S55/G55)</f>
        <v>5.841766329346826</v>
      </c>
      <c r="E55" s="66" t="s">
        <v>182</v>
      </c>
      <c r="F55" s="81" t="s">
        <v>183</v>
      </c>
      <c r="G55" s="76">
        <v>108.7</v>
      </c>
      <c r="H55" s="80"/>
      <c r="I55" s="30" t="s">
        <v>56</v>
      </c>
      <c r="J55" s="67">
        <v>210</v>
      </c>
      <c r="K55" s="68">
        <v>1</v>
      </c>
      <c r="L55" s="69">
        <f aca="true" t="shared" si="21" ref="L55:L60">SUM(J55*K55)</f>
        <v>210</v>
      </c>
      <c r="M55" s="70">
        <v>212.5</v>
      </c>
      <c r="N55" s="71">
        <v>1</v>
      </c>
      <c r="O55" s="75">
        <f aca="true" t="shared" si="22" ref="O55:O60">SUM(M55*N55)</f>
        <v>212.5</v>
      </c>
      <c r="P55" s="72">
        <v>212.5</v>
      </c>
      <c r="Q55" s="73">
        <v>1</v>
      </c>
      <c r="R55" s="74">
        <f aca="true" t="shared" si="23" ref="R55:R60">SUM(P55*Q55)</f>
        <v>212.5</v>
      </c>
      <c r="S55" s="96">
        <f aca="true" t="shared" si="24" ref="S55:S60">SUM(L55+O55+R55)</f>
        <v>635</v>
      </c>
      <c r="T55" s="43"/>
      <c r="U55" s="22" t="s">
        <v>315</v>
      </c>
      <c r="W55" s="34"/>
    </row>
    <row r="56" spans="1:23" s="57" customFormat="1" ht="44.25" customHeight="1">
      <c r="A56" s="140">
        <v>76</v>
      </c>
      <c r="B56" s="64">
        <v>2</v>
      </c>
      <c r="C56" s="65"/>
      <c r="D56" s="97">
        <f t="shared" si="20"/>
        <v>5.398230088495575</v>
      </c>
      <c r="E56" s="66" t="s">
        <v>196</v>
      </c>
      <c r="F56" s="81" t="s">
        <v>197</v>
      </c>
      <c r="G56" s="76">
        <v>113</v>
      </c>
      <c r="H56" s="80"/>
      <c r="I56" s="23" t="s">
        <v>198</v>
      </c>
      <c r="J56" s="67">
        <v>200</v>
      </c>
      <c r="K56" s="68">
        <v>1</v>
      </c>
      <c r="L56" s="69">
        <f t="shared" si="21"/>
        <v>200</v>
      </c>
      <c r="M56" s="70">
        <v>205</v>
      </c>
      <c r="N56" s="71">
        <v>1</v>
      </c>
      <c r="O56" s="75">
        <f t="shared" si="22"/>
        <v>205</v>
      </c>
      <c r="P56" s="72">
        <v>205</v>
      </c>
      <c r="Q56" s="73">
        <v>1</v>
      </c>
      <c r="R56" s="74">
        <f t="shared" si="23"/>
        <v>205</v>
      </c>
      <c r="S56" s="96">
        <f t="shared" si="24"/>
        <v>610</v>
      </c>
      <c r="T56" s="14"/>
      <c r="U56" s="22" t="s">
        <v>199</v>
      </c>
      <c r="W56" s="34"/>
    </row>
    <row r="57" spans="1:23" s="57" customFormat="1" ht="44.25" customHeight="1">
      <c r="A57" s="140">
        <v>77</v>
      </c>
      <c r="B57" s="64">
        <v>3</v>
      </c>
      <c r="C57" s="65"/>
      <c r="D57" s="97">
        <f t="shared" si="20"/>
        <v>4.824976348155156</v>
      </c>
      <c r="E57" s="66" t="s">
        <v>191</v>
      </c>
      <c r="F57" s="81" t="s">
        <v>192</v>
      </c>
      <c r="G57" s="76">
        <v>105.7</v>
      </c>
      <c r="H57" s="80"/>
      <c r="I57" s="30" t="s">
        <v>56</v>
      </c>
      <c r="J57" s="67">
        <v>170</v>
      </c>
      <c r="K57" s="68">
        <v>1</v>
      </c>
      <c r="L57" s="69">
        <f t="shared" si="21"/>
        <v>170</v>
      </c>
      <c r="M57" s="70">
        <v>170</v>
      </c>
      <c r="N57" s="71">
        <v>1</v>
      </c>
      <c r="O57" s="75">
        <f t="shared" si="22"/>
        <v>170</v>
      </c>
      <c r="P57" s="72">
        <v>170</v>
      </c>
      <c r="Q57" s="73">
        <v>1</v>
      </c>
      <c r="R57" s="74">
        <f t="shared" si="23"/>
        <v>170</v>
      </c>
      <c r="S57" s="96">
        <f t="shared" si="24"/>
        <v>510</v>
      </c>
      <c r="T57" s="14"/>
      <c r="U57" s="22" t="s">
        <v>193</v>
      </c>
      <c r="W57" s="34"/>
    </row>
    <row r="58" spans="1:23" s="57" customFormat="1" ht="44.25" customHeight="1">
      <c r="A58" s="140">
        <v>78</v>
      </c>
      <c r="B58" s="64">
        <v>4</v>
      </c>
      <c r="C58" s="65"/>
      <c r="D58" s="97">
        <f t="shared" si="20"/>
        <v>4.553903345724907</v>
      </c>
      <c r="E58" s="66" t="s">
        <v>187</v>
      </c>
      <c r="F58" s="81" t="s">
        <v>188</v>
      </c>
      <c r="G58" s="76">
        <v>134.5</v>
      </c>
      <c r="H58" s="80"/>
      <c r="I58" s="23" t="s">
        <v>189</v>
      </c>
      <c r="J58" s="67">
        <v>200</v>
      </c>
      <c r="K58" s="68">
        <v>1</v>
      </c>
      <c r="L58" s="69">
        <f t="shared" si="21"/>
        <v>200</v>
      </c>
      <c r="M58" s="70">
        <v>205</v>
      </c>
      <c r="N58" s="71">
        <v>1</v>
      </c>
      <c r="O58" s="75">
        <f t="shared" si="22"/>
        <v>205</v>
      </c>
      <c r="P58" s="72">
        <v>207.5</v>
      </c>
      <c r="Q58" s="73">
        <v>1</v>
      </c>
      <c r="R58" s="74">
        <f t="shared" si="23"/>
        <v>207.5</v>
      </c>
      <c r="S58" s="96">
        <f t="shared" si="24"/>
        <v>612.5</v>
      </c>
      <c r="T58" s="43"/>
      <c r="U58" s="22" t="s">
        <v>190</v>
      </c>
      <c r="W58" s="34"/>
    </row>
    <row r="59" spans="1:23" s="57" customFormat="1" ht="44.25" customHeight="1">
      <c r="A59" s="140">
        <v>79</v>
      </c>
      <c r="B59" s="64">
        <v>5</v>
      </c>
      <c r="C59" s="65"/>
      <c r="D59" s="97">
        <f t="shared" si="20"/>
        <v>3.891820580474934</v>
      </c>
      <c r="E59" s="66" t="s">
        <v>184</v>
      </c>
      <c r="F59" s="81" t="s">
        <v>185</v>
      </c>
      <c r="G59" s="76">
        <v>113.7</v>
      </c>
      <c r="H59" s="80"/>
      <c r="I59" s="30" t="s">
        <v>56</v>
      </c>
      <c r="J59" s="67">
        <v>145</v>
      </c>
      <c r="K59" s="68">
        <v>1</v>
      </c>
      <c r="L59" s="69">
        <f t="shared" si="21"/>
        <v>145</v>
      </c>
      <c r="M59" s="70">
        <v>147.5</v>
      </c>
      <c r="N59" s="71">
        <v>1</v>
      </c>
      <c r="O59" s="75">
        <f t="shared" si="22"/>
        <v>147.5</v>
      </c>
      <c r="P59" s="72">
        <v>150</v>
      </c>
      <c r="Q59" s="73">
        <v>1</v>
      </c>
      <c r="R59" s="74">
        <f t="shared" si="23"/>
        <v>150</v>
      </c>
      <c r="S59" s="96">
        <f t="shared" si="24"/>
        <v>442.5</v>
      </c>
      <c r="T59" s="14"/>
      <c r="U59" s="22" t="s">
        <v>186</v>
      </c>
      <c r="W59" s="34"/>
    </row>
    <row r="60" spans="1:23" s="57" customFormat="1" ht="44.25" customHeight="1">
      <c r="A60" s="140">
        <v>80</v>
      </c>
      <c r="B60" s="64">
        <v>6</v>
      </c>
      <c r="C60" s="65"/>
      <c r="D60" s="97">
        <f t="shared" si="20"/>
        <v>1.092896174863388</v>
      </c>
      <c r="E60" s="66" t="s">
        <v>200</v>
      </c>
      <c r="F60" s="81" t="s">
        <v>201</v>
      </c>
      <c r="G60" s="76">
        <v>109.8</v>
      </c>
      <c r="H60" s="80"/>
      <c r="I60" s="30" t="s">
        <v>56</v>
      </c>
      <c r="J60" s="77">
        <v>120</v>
      </c>
      <c r="K60" s="139">
        <v>0</v>
      </c>
      <c r="L60" s="96">
        <f t="shared" si="21"/>
        <v>0</v>
      </c>
      <c r="M60" s="70">
        <v>120</v>
      </c>
      <c r="N60" s="71">
        <v>1</v>
      </c>
      <c r="O60" s="75">
        <f t="shared" si="22"/>
        <v>120</v>
      </c>
      <c r="P60" s="77">
        <v>127.5</v>
      </c>
      <c r="Q60" s="139">
        <v>0</v>
      </c>
      <c r="R60" s="96">
        <f t="shared" si="23"/>
        <v>0</v>
      </c>
      <c r="S60" s="96">
        <f t="shared" si="24"/>
        <v>120</v>
      </c>
      <c r="T60" s="14"/>
      <c r="U60" s="22" t="s">
        <v>202</v>
      </c>
      <c r="W60" s="34"/>
    </row>
    <row r="61" spans="1:14" s="47" customFormat="1" ht="27" customHeight="1">
      <c r="A61" s="221" t="s">
        <v>32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46"/>
      <c r="M61" s="46"/>
      <c r="N61" s="46"/>
    </row>
    <row r="62" spans="1:16" s="47" customFormat="1" ht="42" customHeight="1">
      <c r="A62" s="204" t="s">
        <v>34</v>
      </c>
      <c r="B62" s="205"/>
      <c r="C62" s="205"/>
      <c r="D62" s="206"/>
      <c r="E62" s="32" t="s">
        <v>63</v>
      </c>
      <c r="F62" s="207" t="s">
        <v>60</v>
      </c>
      <c r="G62" s="208"/>
      <c r="H62" s="209" t="s">
        <v>61</v>
      </c>
      <c r="I62" s="208"/>
      <c r="J62" s="204" t="s">
        <v>25</v>
      </c>
      <c r="K62" s="206"/>
      <c r="L62" s="49"/>
      <c r="N62" s="54"/>
      <c r="O62" s="49"/>
      <c r="P62" s="49"/>
    </row>
    <row r="63" spans="1:16" s="47" customFormat="1" ht="42" customHeight="1">
      <c r="A63" s="204" t="s">
        <v>35</v>
      </c>
      <c r="B63" s="205"/>
      <c r="C63" s="205"/>
      <c r="D63" s="206"/>
      <c r="E63" s="32" t="s">
        <v>33</v>
      </c>
      <c r="F63" s="207" t="s">
        <v>30</v>
      </c>
      <c r="G63" s="208"/>
      <c r="H63" s="209" t="s">
        <v>31</v>
      </c>
      <c r="I63" s="208"/>
      <c r="J63" s="204" t="s">
        <v>25</v>
      </c>
      <c r="K63" s="206"/>
      <c r="L63" s="49"/>
      <c r="N63" s="55"/>
      <c r="O63" s="49"/>
      <c r="P63" s="49"/>
    </row>
    <row r="64" spans="1:16" s="47" customFormat="1" ht="42" customHeight="1">
      <c r="A64" s="204" t="s">
        <v>35</v>
      </c>
      <c r="B64" s="205"/>
      <c r="C64" s="205"/>
      <c r="D64" s="206"/>
      <c r="E64" s="32" t="s">
        <v>318</v>
      </c>
      <c r="F64" s="207" t="s">
        <v>203</v>
      </c>
      <c r="G64" s="208"/>
      <c r="H64" s="209" t="s">
        <v>204</v>
      </c>
      <c r="I64" s="208"/>
      <c r="J64" s="204"/>
      <c r="K64" s="206"/>
      <c r="L64" s="49"/>
      <c r="N64" s="55"/>
      <c r="O64" s="49"/>
      <c r="P64" s="49"/>
    </row>
    <row r="65" spans="1:16" s="47" customFormat="1" ht="42" customHeight="1">
      <c r="A65" s="204" t="s">
        <v>24</v>
      </c>
      <c r="B65" s="205"/>
      <c r="C65" s="205"/>
      <c r="D65" s="206"/>
      <c r="E65" s="32" t="s">
        <v>59</v>
      </c>
      <c r="F65" s="207" t="s">
        <v>58</v>
      </c>
      <c r="G65" s="208"/>
      <c r="H65" s="209" t="s">
        <v>61</v>
      </c>
      <c r="I65" s="208"/>
      <c r="J65" s="204" t="s">
        <v>28</v>
      </c>
      <c r="K65" s="206"/>
      <c r="L65" s="49"/>
      <c r="N65" s="55"/>
      <c r="O65" s="49"/>
      <c r="P65" s="49"/>
    </row>
    <row r="66" spans="1:16" s="47" customFormat="1" ht="42" customHeight="1">
      <c r="A66" s="204" t="s">
        <v>24</v>
      </c>
      <c r="B66" s="205"/>
      <c r="C66" s="205"/>
      <c r="D66" s="206"/>
      <c r="E66" s="32" t="s">
        <v>286</v>
      </c>
      <c r="F66" s="207" t="s">
        <v>303</v>
      </c>
      <c r="G66" s="208"/>
      <c r="H66" s="209" t="s">
        <v>61</v>
      </c>
      <c r="I66" s="208"/>
      <c r="J66" s="204" t="s">
        <v>28</v>
      </c>
      <c r="K66" s="206"/>
      <c r="L66" s="49"/>
      <c r="N66" s="55"/>
      <c r="O66" s="49"/>
      <c r="P66" s="49"/>
    </row>
    <row r="67" spans="1:16" s="47" customFormat="1" ht="42" customHeight="1">
      <c r="A67" s="204" t="s">
        <v>24</v>
      </c>
      <c r="B67" s="205"/>
      <c r="C67" s="205"/>
      <c r="D67" s="206"/>
      <c r="E67" s="32" t="s">
        <v>287</v>
      </c>
      <c r="F67" s="207" t="s">
        <v>304</v>
      </c>
      <c r="G67" s="208"/>
      <c r="H67" s="209" t="s">
        <v>61</v>
      </c>
      <c r="I67" s="208"/>
      <c r="J67" s="204" t="s">
        <v>28</v>
      </c>
      <c r="K67" s="206"/>
      <c r="L67" s="49"/>
      <c r="N67" s="55"/>
      <c r="O67" s="49"/>
      <c r="P67" s="49"/>
    </row>
    <row r="68" spans="1:16" s="47" customFormat="1" ht="42" customHeight="1">
      <c r="A68" s="204" t="s">
        <v>24</v>
      </c>
      <c r="B68" s="205"/>
      <c r="C68" s="205"/>
      <c r="D68" s="206"/>
      <c r="E68" s="32"/>
      <c r="F68" s="207" t="s">
        <v>305</v>
      </c>
      <c r="G68" s="208"/>
      <c r="H68" s="209" t="s">
        <v>61</v>
      </c>
      <c r="I68" s="208"/>
      <c r="J68" s="204" t="s">
        <v>28</v>
      </c>
      <c r="K68" s="206"/>
      <c r="L68" s="49"/>
      <c r="N68" s="55"/>
      <c r="O68" s="49"/>
      <c r="P68" s="49"/>
    </row>
    <row r="69" spans="1:16" s="47" customFormat="1" ht="42" customHeight="1">
      <c r="A69" s="204" t="s">
        <v>26</v>
      </c>
      <c r="B69" s="205"/>
      <c r="C69" s="205"/>
      <c r="D69" s="206"/>
      <c r="E69" s="32" t="s">
        <v>37</v>
      </c>
      <c r="F69" s="207" t="s">
        <v>36</v>
      </c>
      <c r="G69" s="208"/>
      <c r="H69" s="209" t="s">
        <v>31</v>
      </c>
      <c r="I69" s="208"/>
      <c r="J69" s="204" t="s">
        <v>28</v>
      </c>
      <c r="K69" s="206"/>
      <c r="L69" s="49"/>
      <c r="N69" s="6"/>
      <c r="O69" s="49"/>
      <c r="P69" s="49"/>
    </row>
    <row r="70" spans="1:21" ht="42" customHeight="1">
      <c r="A70" s="204" t="s">
        <v>27</v>
      </c>
      <c r="B70" s="205"/>
      <c r="C70" s="205"/>
      <c r="D70" s="206"/>
      <c r="E70" s="32" t="s">
        <v>57</v>
      </c>
      <c r="F70" s="207" t="s">
        <v>36</v>
      </c>
      <c r="G70" s="208"/>
      <c r="H70" s="209" t="s">
        <v>31</v>
      </c>
      <c r="I70" s="208"/>
      <c r="J70" s="204" t="s">
        <v>28</v>
      </c>
      <c r="K70" s="206"/>
      <c r="L70" s="49"/>
      <c r="M70" s="47"/>
      <c r="N70" s="55"/>
      <c r="O70" s="49"/>
      <c r="P70" s="49"/>
      <c r="Q70" s="47"/>
      <c r="R70" s="47"/>
      <c r="S70" s="47"/>
      <c r="T70" s="47"/>
      <c r="U70" s="50"/>
    </row>
    <row r="71" spans="1:24" s="53" customFormat="1" ht="42" customHeight="1">
      <c r="A71" s="204" t="s">
        <v>29</v>
      </c>
      <c r="B71" s="205"/>
      <c r="C71" s="205"/>
      <c r="D71" s="206"/>
      <c r="E71" s="32" t="s">
        <v>62</v>
      </c>
      <c r="F71" s="207" t="s">
        <v>36</v>
      </c>
      <c r="G71" s="208"/>
      <c r="H71" s="209" t="s">
        <v>31</v>
      </c>
      <c r="I71" s="208"/>
      <c r="J71" s="204" t="s">
        <v>28</v>
      </c>
      <c r="K71" s="206"/>
      <c r="L71" s="49"/>
      <c r="M71" s="47"/>
      <c r="N71" s="55"/>
      <c r="O71" s="49"/>
      <c r="P71" s="49"/>
      <c r="Q71" s="47"/>
      <c r="R71" s="47"/>
      <c r="S71" s="47"/>
      <c r="T71" s="47"/>
      <c r="U71" s="51"/>
      <c r="V71" s="52"/>
      <c r="W71" s="8"/>
      <c r="X71" s="8"/>
    </row>
  </sheetData>
  <sheetProtection selectLockedCells="1" selectUnlockedCells="1"/>
  <mergeCells count="147">
    <mergeCell ref="A70:D70"/>
    <mergeCell ref="F70:G70"/>
    <mergeCell ref="H70:I70"/>
    <mergeCell ref="J70:K70"/>
    <mergeCell ref="A71:D71"/>
    <mergeCell ref="F71:G71"/>
    <mergeCell ref="H71:I71"/>
    <mergeCell ref="J71:K71"/>
    <mergeCell ref="A69:D69"/>
    <mergeCell ref="F69:G69"/>
    <mergeCell ref="H69:I69"/>
    <mergeCell ref="J69:K69"/>
    <mergeCell ref="A68:D68"/>
    <mergeCell ref="F68:G68"/>
    <mergeCell ref="H68:I68"/>
    <mergeCell ref="J68:K68"/>
    <mergeCell ref="A63:D63"/>
    <mergeCell ref="F63:G63"/>
    <mergeCell ref="H63:I63"/>
    <mergeCell ref="J63:K63"/>
    <mergeCell ref="A61:K61"/>
    <mergeCell ref="A62:D62"/>
    <mergeCell ref="F62:G62"/>
    <mergeCell ref="H62:I62"/>
    <mergeCell ref="J62:K62"/>
    <mergeCell ref="F53:F54"/>
    <mergeCell ref="J53:L53"/>
    <mergeCell ref="D53:D54"/>
    <mergeCell ref="E53:E54"/>
    <mergeCell ref="G53:G54"/>
    <mergeCell ref="M53:O53"/>
    <mergeCell ref="I53:I54"/>
    <mergeCell ref="P53:R53"/>
    <mergeCell ref="S53:S54"/>
    <mergeCell ref="T53:T54"/>
    <mergeCell ref="U53:U54"/>
    <mergeCell ref="A52:E52"/>
    <mergeCell ref="F52:U52"/>
    <mergeCell ref="A53:A54"/>
    <mergeCell ref="B53:B54"/>
    <mergeCell ref="C53:C54"/>
    <mergeCell ref="H53:H54"/>
    <mergeCell ref="T28:T29"/>
    <mergeCell ref="U28:U29"/>
    <mergeCell ref="F28:F29"/>
    <mergeCell ref="G28:G29"/>
    <mergeCell ref="H28:H29"/>
    <mergeCell ref="I28:I29"/>
    <mergeCell ref="M28:O28"/>
    <mergeCell ref="T38:T39"/>
    <mergeCell ref="U38:U39"/>
    <mergeCell ref="A27:E27"/>
    <mergeCell ref="F27:U27"/>
    <mergeCell ref="A28:A29"/>
    <mergeCell ref="B28:B29"/>
    <mergeCell ref="C28:C29"/>
    <mergeCell ref="P28:R28"/>
    <mergeCell ref="D28:D29"/>
    <mergeCell ref="S28:S29"/>
    <mergeCell ref="G38:G39"/>
    <mergeCell ref="H38:H39"/>
    <mergeCell ref="I38:I39"/>
    <mergeCell ref="J38:L38"/>
    <mergeCell ref="J28:L28"/>
    <mergeCell ref="A37:E37"/>
    <mergeCell ref="F37:U37"/>
    <mergeCell ref="M38:O38"/>
    <mergeCell ref="P38:R38"/>
    <mergeCell ref="S38:S39"/>
    <mergeCell ref="I6:I7"/>
    <mergeCell ref="J6:L6"/>
    <mergeCell ref="S6:S7"/>
    <mergeCell ref="T6:T7"/>
    <mergeCell ref="U6:U7"/>
    <mergeCell ref="A38:A39"/>
    <mergeCell ref="B38:B39"/>
    <mergeCell ref="C38:C39"/>
    <mergeCell ref="D38:D39"/>
    <mergeCell ref="E38:E39"/>
    <mergeCell ref="T48:T49"/>
    <mergeCell ref="U48:U49"/>
    <mergeCell ref="A5:E5"/>
    <mergeCell ref="F5:U5"/>
    <mergeCell ref="M6:O6"/>
    <mergeCell ref="P6:R6"/>
    <mergeCell ref="A6:A7"/>
    <mergeCell ref="B6:B7"/>
    <mergeCell ref="C6:C7"/>
    <mergeCell ref="H6:H7"/>
    <mergeCell ref="H48:H49"/>
    <mergeCell ref="I48:I49"/>
    <mergeCell ref="J48:L48"/>
    <mergeCell ref="M48:O48"/>
    <mergeCell ref="P48:R48"/>
    <mergeCell ref="S48:S49"/>
    <mergeCell ref="G6:G7"/>
    <mergeCell ref="A48:A49"/>
    <mergeCell ref="B48:B49"/>
    <mergeCell ref="C48:C49"/>
    <mergeCell ref="D48:D49"/>
    <mergeCell ref="E48:E49"/>
    <mergeCell ref="F48:F49"/>
    <mergeCell ref="G48:G49"/>
    <mergeCell ref="F38:F39"/>
    <mergeCell ref="E28:E29"/>
    <mergeCell ref="D19:D20"/>
    <mergeCell ref="A1:U1"/>
    <mergeCell ref="A2:U2"/>
    <mergeCell ref="A3:U3"/>
    <mergeCell ref="A4:U4"/>
    <mergeCell ref="A47:E47"/>
    <mergeCell ref="F47:U47"/>
    <mergeCell ref="D6:D7"/>
    <mergeCell ref="E6:E7"/>
    <mergeCell ref="F6:F7"/>
    <mergeCell ref="J19:L19"/>
    <mergeCell ref="A64:D64"/>
    <mergeCell ref="F64:G64"/>
    <mergeCell ref="H64:I64"/>
    <mergeCell ref="J64:K64"/>
    <mergeCell ref="A18:E18"/>
    <mergeCell ref="F18:U18"/>
    <mergeCell ref="A19:A20"/>
    <mergeCell ref="B19:B20"/>
    <mergeCell ref="C19:C20"/>
    <mergeCell ref="M19:O19"/>
    <mergeCell ref="P19:R19"/>
    <mergeCell ref="S19:S20"/>
    <mergeCell ref="T19:T20"/>
    <mergeCell ref="U19:U20"/>
    <mergeCell ref="E19:E20"/>
    <mergeCell ref="F19:F20"/>
    <mergeCell ref="G19:G20"/>
    <mergeCell ref="H19:H20"/>
    <mergeCell ref="I19:I20"/>
    <mergeCell ref="A65:D65"/>
    <mergeCell ref="F65:G65"/>
    <mergeCell ref="H65:I65"/>
    <mergeCell ref="J65:K65"/>
    <mergeCell ref="A66:D66"/>
    <mergeCell ref="F66:G66"/>
    <mergeCell ref="H66:I66"/>
    <mergeCell ref="J66:K66"/>
    <mergeCell ref="A67:D67"/>
    <mergeCell ref="F67:G67"/>
    <mergeCell ref="H67:I67"/>
    <mergeCell ref="J67:K67"/>
  </mergeCells>
  <printOptions/>
  <pageMargins left="0.11805555555555555" right="0.11805555555555555" top="0.3541666666666667" bottom="0.15763888888888888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X42"/>
  <sheetViews>
    <sheetView zoomScale="70" zoomScaleNormal="70" zoomScalePageLayoutView="0" workbookViewId="0" topLeftCell="A22">
      <selection activeCell="F30" sqref="F30"/>
    </sheetView>
  </sheetViews>
  <sheetFormatPr defaultColWidth="9.140625" defaultRowHeight="15"/>
  <cols>
    <col min="1" max="2" width="8.8515625" style="2" customWidth="1"/>
    <col min="3" max="3" width="8.7109375" style="2" customWidth="1"/>
    <col min="4" max="4" width="11.7109375" style="2" customWidth="1"/>
    <col min="5" max="5" width="33.7109375" style="2" customWidth="1"/>
    <col min="6" max="6" width="18.7109375" style="2" customWidth="1"/>
    <col min="7" max="7" width="11.57421875" style="3" customWidth="1"/>
    <col min="8" max="8" width="11.421875" style="2" customWidth="1"/>
    <col min="9" max="9" width="35.57421875" style="2" customWidth="1"/>
    <col min="10" max="10" width="11.8515625" style="5" customWidth="1"/>
    <col min="11" max="11" width="9.7109375" style="0" customWidth="1"/>
    <col min="12" max="12" width="15.7109375" style="0" customWidth="1"/>
    <col min="13" max="13" width="12.140625" style="0" customWidth="1"/>
    <col min="14" max="14" width="9.8515625" style="0" customWidth="1"/>
    <col min="15" max="15" width="15.7109375" style="0" customWidth="1"/>
    <col min="16" max="16" width="12.140625" style="0" customWidth="1"/>
    <col min="17" max="17" width="9.7109375" style="0" customWidth="1"/>
    <col min="18" max="19" width="15.7109375" style="0" customWidth="1"/>
    <col min="20" max="20" width="34.8515625" style="0" customWidth="1"/>
    <col min="21" max="21" width="26.57421875" style="78" customWidth="1"/>
  </cols>
  <sheetData>
    <row r="1" spans="1:21" s="6" customFormat="1" ht="26.25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21" s="6" customFormat="1" ht="26.25" customHeight="1">
      <c r="A2" s="219" t="s">
        <v>54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1:21" s="6" customFormat="1" ht="131.25" customHeight="1">
      <c r="A3" s="233" t="s">
        <v>68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</row>
    <row r="4" spans="1:21" s="6" customFormat="1" ht="27" customHeight="1">
      <c r="A4" s="237" t="s">
        <v>69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9"/>
    </row>
    <row r="5" spans="1:21" s="57" customFormat="1" ht="29.25" customHeight="1">
      <c r="A5" s="240" t="s">
        <v>66</v>
      </c>
      <c r="B5" s="240"/>
      <c r="C5" s="240"/>
      <c r="D5" s="240"/>
      <c r="E5" s="240"/>
      <c r="F5" s="241" t="s">
        <v>70</v>
      </c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</row>
    <row r="6" spans="1:21" s="56" customFormat="1" ht="21.75" customHeight="1">
      <c r="A6" s="230" t="s">
        <v>1</v>
      </c>
      <c r="B6" s="230" t="s">
        <v>3</v>
      </c>
      <c r="C6" s="230" t="s">
        <v>39</v>
      </c>
      <c r="D6" s="242" t="s">
        <v>40</v>
      </c>
      <c r="E6" s="230" t="s">
        <v>6</v>
      </c>
      <c r="F6" s="230" t="s">
        <v>7</v>
      </c>
      <c r="G6" s="230" t="s">
        <v>8</v>
      </c>
      <c r="H6" s="230" t="s">
        <v>5</v>
      </c>
      <c r="I6" s="230" t="s">
        <v>41</v>
      </c>
      <c r="J6" s="227" t="s">
        <v>21</v>
      </c>
      <c r="K6" s="227"/>
      <c r="L6" s="227"/>
      <c r="M6" s="223" t="s">
        <v>22</v>
      </c>
      <c r="N6" s="223"/>
      <c r="O6" s="223"/>
      <c r="P6" s="243" t="s">
        <v>23</v>
      </c>
      <c r="Q6" s="243"/>
      <c r="R6" s="243"/>
      <c r="S6" s="225" t="s">
        <v>42</v>
      </c>
      <c r="T6" s="226" t="s">
        <v>13</v>
      </c>
      <c r="U6" s="226" t="s">
        <v>14</v>
      </c>
    </row>
    <row r="7" spans="1:21" s="56" customFormat="1" ht="29.25" customHeight="1">
      <c r="A7" s="230"/>
      <c r="B7" s="230"/>
      <c r="C7" s="230"/>
      <c r="D7" s="242"/>
      <c r="E7" s="230"/>
      <c r="F7" s="230"/>
      <c r="G7" s="230"/>
      <c r="H7" s="230"/>
      <c r="I7" s="230"/>
      <c r="J7" s="59" t="s">
        <v>10</v>
      </c>
      <c r="K7" s="58" t="s">
        <v>43</v>
      </c>
      <c r="L7" s="59" t="s">
        <v>12</v>
      </c>
      <c r="M7" s="60" t="s">
        <v>10</v>
      </c>
      <c r="N7" s="61" t="s">
        <v>43</v>
      </c>
      <c r="O7" s="60" t="s">
        <v>12</v>
      </c>
      <c r="P7" s="102" t="s">
        <v>10</v>
      </c>
      <c r="Q7" s="103" t="s">
        <v>43</v>
      </c>
      <c r="R7" s="102" t="s">
        <v>12</v>
      </c>
      <c r="S7" s="225"/>
      <c r="T7" s="226"/>
      <c r="U7" s="226"/>
    </row>
    <row r="8" spans="1:21" s="112" customFormat="1" ht="43.5" customHeight="1">
      <c r="A8" s="141">
        <v>81</v>
      </c>
      <c r="B8" s="37">
        <v>1</v>
      </c>
      <c r="C8" s="104"/>
      <c r="D8" s="124">
        <f>SUM(S8/G8)</f>
        <v>28.696098562628336</v>
      </c>
      <c r="E8" s="17" t="s">
        <v>219</v>
      </c>
      <c r="F8" s="38" t="s">
        <v>220</v>
      </c>
      <c r="G8" s="118">
        <v>48.7</v>
      </c>
      <c r="H8" s="125" t="s">
        <v>294</v>
      </c>
      <c r="I8" s="30" t="s">
        <v>56</v>
      </c>
      <c r="J8" s="113">
        <v>32.5</v>
      </c>
      <c r="K8" s="114">
        <v>13</v>
      </c>
      <c r="L8" s="105">
        <f>SUM(J8*K8)</f>
        <v>422.5</v>
      </c>
      <c r="M8" s="106">
        <v>37.5</v>
      </c>
      <c r="N8" s="115">
        <v>13</v>
      </c>
      <c r="O8" s="108">
        <f>SUM(M8*N8)</f>
        <v>487.5</v>
      </c>
      <c r="P8" s="109">
        <v>37.5</v>
      </c>
      <c r="Q8" s="116">
        <v>13</v>
      </c>
      <c r="R8" s="111">
        <f>SUM(P8*Q8)</f>
        <v>487.5</v>
      </c>
      <c r="S8" s="123">
        <f>SUM(L8+O8+R8)</f>
        <v>1397.5</v>
      </c>
      <c r="T8" s="25"/>
      <c r="U8" s="117" t="s">
        <v>221</v>
      </c>
    </row>
    <row r="9" spans="1:21" s="112" customFormat="1" ht="43.5" customHeight="1">
      <c r="A9" s="141">
        <v>82</v>
      </c>
      <c r="B9" s="37">
        <v>2</v>
      </c>
      <c r="C9" s="104"/>
      <c r="D9" s="124">
        <f>SUM(S9/G9)</f>
        <v>20.995962314939437</v>
      </c>
      <c r="E9" s="17" t="s">
        <v>151</v>
      </c>
      <c r="F9" s="38" t="s">
        <v>152</v>
      </c>
      <c r="G9" s="118">
        <v>74.3</v>
      </c>
      <c r="H9" s="125" t="s">
        <v>295</v>
      </c>
      <c r="I9" s="30" t="s">
        <v>56</v>
      </c>
      <c r="J9" s="113">
        <v>40</v>
      </c>
      <c r="K9" s="114">
        <v>13</v>
      </c>
      <c r="L9" s="105">
        <f>SUM(J9*K9)</f>
        <v>520</v>
      </c>
      <c r="M9" s="106">
        <v>40</v>
      </c>
      <c r="N9" s="115">
        <v>13</v>
      </c>
      <c r="O9" s="108">
        <f>SUM(M9*N9)</f>
        <v>520</v>
      </c>
      <c r="P9" s="109">
        <v>40</v>
      </c>
      <c r="Q9" s="116">
        <v>13</v>
      </c>
      <c r="R9" s="111">
        <f>SUM(P9*Q9)</f>
        <v>520</v>
      </c>
      <c r="S9" s="123">
        <f>SUM(L9+O9+R9)</f>
        <v>1560</v>
      </c>
      <c r="T9" s="25"/>
      <c r="U9" s="117" t="s">
        <v>310</v>
      </c>
    </row>
    <row r="10" spans="1:21" s="112" customFormat="1" ht="43.5" customHeight="1">
      <c r="A10" s="141">
        <v>83</v>
      </c>
      <c r="B10" s="37">
        <v>3</v>
      </c>
      <c r="C10" s="104"/>
      <c r="D10" s="124">
        <f>SUM(S10/G10)</f>
        <v>11.702873160476525</v>
      </c>
      <c r="E10" s="17" t="s">
        <v>259</v>
      </c>
      <c r="F10" s="38" t="s">
        <v>260</v>
      </c>
      <c r="G10" s="118">
        <v>71.35</v>
      </c>
      <c r="H10" s="125"/>
      <c r="I10" s="30" t="s">
        <v>261</v>
      </c>
      <c r="J10" s="113">
        <v>22.5</v>
      </c>
      <c r="K10" s="114">
        <v>13</v>
      </c>
      <c r="L10" s="105">
        <f>SUM(J10*K10)</f>
        <v>292.5</v>
      </c>
      <c r="M10" s="106">
        <v>22.5</v>
      </c>
      <c r="N10" s="115">
        <v>13</v>
      </c>
      <c r="O10" s="108">
        <f>SUM(M10*N10)</f>
        <v>292.5</v>
      </c>
      <c r="P10" s="109">
        <v>25</v>
      </c>
      <c r="Q10" s="116">
        <v>10</v>
      </c>
      <c r="R10" s="111">
        <f>SUM(P10*Q10)</f>
        <v>250</v>
      </c>
      <c r="S10" s="123">
        <f>SUM(L10+O10+R10)</f>
        <v>835</v>
      </c>
      <c r="T10" s="25"/>
      <c r="U10" s="117" t="s">
        <v>88</v>
      </c>
    </row>
    <row r="11" spans="1:21" s="57" customFormat="1" ht="29.25" customHeight="1">
      <c r="A11" s="240" t="s">
        <v>66</v>
      </c>
      <c r="B11" s="240"/>
      <c r="C11" s="240"/>
      <c r="D11" s="240"/>
      <c r="E11" s="240"/>
      <c r="F11" s="244" t="s">
        <v>71</v>
      </c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</row>
    <row r="12" spans="1:21" s="56" customFormat="1" ht="21.75" customHeight="1">
      <c r="A12" s="230" t="s">
        <v>1</v>
      </c>
      <c r="B12" s="230" t="s">
        <v>3</v>
      </c>
      <c r="C12" s="230" t="s">
        <v>39</v>
      </c>
      <c r="D12" s="242" t="s">
        <v>40</v>
      </c>
      <c r="E12" s="230" t="s">
        <v>6</v>
      </c>
      <c r="F12" s="230" t="s">
        <v>7</v>
      </c>
      <c r="G12" s="230" t="s">
        <v>8</v>
      </c>
      <c r="H12" s="230" t="s">
        <v>5</v>
      </c>
      <c r="I12" s="230" t="s">
        <v>41</v>
      </c>
      <c r="J12" s="227" t="s">
        <v>21</v>
      </c>
      <c r="K12" s="227"/>
      <c r="L12" s="227"/>
      <c r="M12" s="223" t="s">
        <v>22</v>
      </c>
      <c r="N12" s="223"/>
      <c r="O12" s="223"/>
      <c r="P12" s="243" t="s">
        <v>23</v>
      </c>
      <c r="Q12" s="243"/>
      <c r="R12" s="243"/>
      <c r="S12" s="225" t="s">
        <v>42</v>
      </c>
      <c r="T12" s="226" t="s">
        <v>13</v>
      </c>
      <c r="U12" s="226" t="s">
        <v>14</v>
      </c>
    </row>
    <row r="13" spans="1:21" s="56" customFormat="1" ht="29.25" customHeight="1">
      <c r="A13" s="230"/>
      <c r="B13" s="230"/>
      <c r="C13" s="230"/>
      <c r="D13" s="242"/>
      <c r="E13" s="230"/>
      <c r="F13" s="230"/>
      <c r="G13" s="230"/>
      <c r="H13" s="230"/>
      <c r="I13" s="230"/>
      <c r="J13" s="59" t="s">
        <v>10</v>
      </c>
      <c r="K13" s="58" t="s">
        <v>43</v>
      </c>
      <c r="L13" s="59" t="s">
        <v>12</v>
      </c>
      <c r="M13" s="60" t="s">
        <v>10</v>
      </c>
      <c r="N13" s="61" t="s">
        <v>43</v>
      </c>
      <c r="O13" s="60" t="s">
        <v>12</v>
      </c>
      <c r="P13" s="102" t="s">
        <v>10</v>
      </c>
      <c r="Q13" s="103" t="s">
        <v>43</v>
      </c>
      <c r="R13" s="102" t="s">
        <v>12</v>
      </c>
      <c r="S13" s="225"/>
      <c r="T13" s="226"/>
      <c r="U13" s="226"/>
    </row>
    <row r="14" spans="1:21" s="112" customFormat="1" ht="43.5" customHeight="1">
      <c r="A14" s="141">
        <v>84</v>
      </c>
      <c r="B14" s="37">
        <v>1</v>
      </c>
      <c r="C14" s="104"/>
      <c r="D14" s="124">
        <f>SUM(S14/G14)</f>
        <v>54.12844036697248</v>
      </c>
      <c r="E14" s="17" t="s">
        <v>168</v>
      </c>
      <c r="F14" s="38" t="s">
        <v>169</v>
      </c>
      <c r="G14" s="118">
        <v>76.3</v>
      </c>
      <c r="H14" s="125"/>
      <c r="I14" s="23" t="s">
        <v>228</v>
      </c>
      <c r="J14" s="113">
        <v>120</v>
      </c>
      <c r="K14" s="114">
        <v>11</v>
      </c>
      <c r="L14" s="105">
        <f>SUM(J14*K14)</f>
        <v>1320</v>
      </c>
      <c r="M14" s="106">
        <v>115</v>
      </c>
      <c r="N14" s="115">
        <v>12</v>
      </c>
      <c r="O14" s="108">
        <f>SUM(M14*N14)</f>
        <v>1380</v>
      </c>
      <c r="P14" s="109">
        <v>110</v>
      </c>
      <c r="Q14" s="116">
        <v>13</v>
      </c>
      <c r="R14" s="111">
        <f>SUM(P14*Q14)</f>
        <v>1430</v>
      </c>
      <c r="S14" s="123">
        <f>SUM(L14+O14+R14)</f>
        <v>4130</v>
      </c>
      <c r="T14" s="25"/>
      <c r="U14" s="117" t="s">
        <v>306</v>
      </c>
    </row>
    <row r="15" spans="1:21" s="112" customFormat="1" ht="43.5" customHeight="1">
      <c r="A15" s="141">
        <v>85</v>
      </c>
      <c r="B15" s="37">
        <v>2</v>
      </c>
      <c r="C15" s="104"/>
      <c r="D15" s="124">
        <f>SUM(S15/G15)</f>
        <v>49.870801033591725</v>
      </c>
      <c r="E15" s="17" t="s">
        <v>225</v>
      </c>
      <c r="F15" s="38" t="s">
        <v>226</v>
      </c>
      <c r="G15" s="118">
        <v>77.4</v>
      </c>
      <c r="H15" s="125" t="s">
        <v>292</v>
      </c>
      <c r="I15" s="30" t="s">
        <v>56</v>
      </c>
      <c r="J15" s="113">
        <v>105</v>
      </c>
      <c r="K15" s="114">
        <v>12</v>
      </c>
      <c r="L15" s="105">
        <f>SUM(J15*K15)</f>
        <v>1260</v>
      </c>
      <c r="M15" s="106">
        <v>100</v>
      </c>
      <c r="N15" s="115">
        <v>13</v>
      </c>
      <c r="O15" s="108">
        <f>SUM(M15*N15)</f>
        <v>1300</v>
      </c>
      <c r="P15" s="109">
        <v>100</v>
      </c>
      <c r="Q15" s="116">
        <v>13</v>
      </c>
      <c r="R15" s="111">
        <f>SUM(P15*Q15)</f>
        <v>1300</v>
      </c>
      <c r="S15" s="123">
        <f>SUM(L15+O15+R15)</f>
        <v>3860</v>
      </c>
      <c r="T15" s="25"/>
      <c r="U15" s="117" t="s">
        <v>227</v>
      </c>
    </row>
    <row r="16" spans="1:21" s="112" customFormat="1" ht="43.5" customHeight="1">
      <c r="A16" s="141">
        <v>86</v>
      </c>
      <c r="B16" s="37">
        <v>3</v>
      </c>
      <c r="C16" s="104"/>
      <c r="D16" s="124">
        <f>SUM(S16/G16)</f>
        <v>47.93926247288503</v>
      </c>
      <c r="E16" s="17" t="s">
        <v>229</v>
      </c>
      <c r="F16" s="38" t="s">
        <v>230</v>
      </c>
      <c r="G16" s="118">
        <v>69.15</v>
      </c>
      <c r="H16" s="125"/>
      <c r="I16" s="23" t="s">
        <v>231</v>
      </c>
      <c r="J16" s="113">
        <v>85</v>
      </c>
      <c r="K16" s="114">
        <v>13</v>
      </c>
      <c r="L16" s="105">
        <f>SUM(J16*K16)</f>
        <v>1105</v>
      </c>
      <c r="M16" s="106">
        <v>85</v>
      </c>
      <c r="N16" s="115">
        <v>13</v>
      </c>
      <c r="O16" s="108">
        <f>SUM(M16*N16)</f>
        <v>1105</v>
      </c>
      <c r="P16" s="109">
        <v>85</v>
      </c>
      <c r="Q16" s="116">
        <v>13</v>
      </c>
      <c r="R16" s="111">
        <f>SUM(P16*Q16)</f>
        <v>1105</v>
      </c>
      <c r="S16" s="123">
        <f>SUM(L16+O16+R16)</f>
        <v>3315</v>
      </c>
      <c r="T16" s="25"/>
      <c r="U16" s="117" t="s">
        <v>232</v>
      </c>
    </row>
    <row r="17" spans="1:21" s="112" customFormat="1" ht="43.5" customHeight="1">
      <c r="A17" s="141">
        <v>87</v>
      </c>
      <c r="B17" s="37">
        <v>4</v>
      </c>
      <c r="C17" s="104"/>
      <c r="D17" s="124">
        <f>SUM(S17/G17)</f>
        <v>47.10144927536231</v>
      </c>
      <c r="E17" s="17" t="s">
        <v>253</v>
      </c>
      <c r="F17" s="38" t="s">
        <v>254</v>
      </c>
      <c r="G17" s="118">
        <v>75.9</v>
      </c>
      <c r="H17" s="125"/>
      <c r="I17" s="30" t="s">
        <v>56</v>
      </c>
      <c r="J17" s="113">
        <v>90</v>
      </c>
      <c r="K17" s="114">
        <v>13</v>
      </c>
      <c r="L17" s="105">
        <f>SUM(J17*K17)</f>
        <v>1170</v>
      </c>
      <c r="M17" s="106">
        <v>92.5</v>
      </c>
      <c r="N17" s="115">
        <v>13</v>
      </c>
      <c r="O17" s="108">
        <f>SUM(M17*N17)</f>
        <v>1202.5</v>
      </c>
      <c r="P17" s="109">
        <v>92.5</v>
      </c>
      <c r="Q17" s="116">
        <v>13</v>
      </c>
      <c r="R17" s="111">
        <f>SUM(P17*Q17)</f>
        <v>1202.5</v>
      </c>
      <c r="S17" s="123">
        <f>SUM(L17+O17+R17)</f>
        <v>3575</v>
      </c>
      <c r="T17" s="25"/>
      <c r="U17" s="117" t="s">
        <v>255</v>
      </c>
    </row>
    <row r="18" spans="1:21" s="112" customFormat="1" ht="43.5" customHeight="1">
      <c r="A18" s="141">
        <v>88</v>
      </c>
      <c r="B18" s="37">
        <v>5</v>
      </c>
      <c r="C18" s="104"/>
      <c r="D18" s="124">
        <f>SUM(S18/G18)</f>
        <v>43.244170096021946</v>
      </c>
      <c r="E18" s="17" t="s">
        <v>281</v>
      </c>
      <c r="F18" s="38" t="s">
        <v>284</v>
      </c>
      <c r="G18" s="118">
        <v>72.9</v>
      </c>
      <c r="H18" s="125"/>
      <c r="I18" s="30" t="s">
        <v>56</v>
      </c>
      <c r="J18" s="113">
        <v>80</v>
      </c>
      <c r="K18" s="114">
        <v>13</v>
      </c>
      <c r="L18" s="105">
        <f>SUM(J18*K18)</f>
        <v>1040</v>
      </c>
      <c r="M18" s="106">
        <v>80</v>
      </c>
      <c r="N18" s="115">
        <v>13</v>
      </c>
      <c r="O18" s="108">
        <f>SUM(M18*N18)</f>
        <v>1040</v>
      </c>
      <c r="P18" s="109">
        <v>82.5</v>
      </c>
      <c r="Q18" s="116">
        <v>13</v>
      </c>
      <c r="R18" s="111">
        <f>SUM(P18*Q18)</f>
        <v>1072.5</v>
      </c>
      <c r="S18" s="123">
        <f>SUM(L18+O18+R18)</f>
        <v>3152.5</v>
      </c>
      <c r="T18" s="25"/>
      <c r="U18" s="117" t="s">
        <v>232</v>
      </c>
    </row>
    <row r="19" spans="1:21" s="57" customFormat="1" ht="29.25" customHeight="1">
      <c r="A19" s="240" t="s">
        <v>66</v>
      </c>
      <c r="B19" s="240"/>
      <c r="C19" s="240"/>
      <c r="D19" s="240"/>
      <c r="E19" s="240"/>
      <c r="F19" s="244" t="s">
        <v>67</v>
      </c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</row>
    <row r="20" spans="1:21" s="56" customFormat="1" ht="21.75" customHeight="1">
      <c r="A20" s="230" t="s">
        <v>1</v>
      </c>
      <c r="B20" s="230" t="s">
        <v>3</v>
      </c>
      <c r="C20" s="230" t="s">
        <v>39</v>
      </c>
      <c r="D20" s="245" t="s">
        <v>40</v>
      </c>
      <c r="E20" s="230" t="s">
        <v>6</v>
      </c>
      <c r="F20" s="230" t="s">
        <v>7</v>
      </c>
      <c r="G20" s="230" t="s">
        <v>8</v>
      </c>
      <c r="H20" s="230" t="s">
        <v>5</v>
      </c>
      <c r="I20" s="230" t="s">
        <v>41</v>
      </c>
      <c r="J20" s="227" t="s">
        <v>21</v>
      </c>
      <c r="K20" s="227"/>
      <c r="L20" s="227"/>
      <c r="M20" s="223" t="s">
        <v>22</v>
      </c>
      <c r="N20" s="223"/>
      <c r="O20" s="223"/>
      <c r="P20" s="243" t="s">
        <v>23</v>
      </c>
      <c r="Q20" s="243"/>
      <c r="R20" s="243"/>
      <c r="S20" s="246" t="s">
        <v>42</v>
      </c>
      <c r="T20" s="226" t="s">
        <v>13</v>
      </c>
      <c r="U20" s="226" t="s">
        <v>14</v>
      </c>
    </row>
    <row r="21" spans="1:21" s="56" customFormat="1" ht="29.25" customHeight="1">
      <c r="A21" s="230"/>
      <c r="B21" s="230"/>
      <c r="C21" s="230"/>
      <c r="D21" s="245"/>
      <c r="E21" s="230"/>
      <c r="F21" s="230"/>
      <c r="G21" s="230"/>
      <c r="H21" s="230"/>
      <c r="I21" s="230"/>
      <c r="J21" s="59" t="s">
        <v>10</v>
      </c>
      <c r="K21" s="58" t="s">
        <v>43</v>
      </c>
      <c r="L21" s="59" t="s">
        <v>12</v>
      </c>
      <c r="M21" s="60" t="s">
        <v>10</v>
      </c>
      <c r="N21" s="61" t="s">
        <v>43</v>
      </c>
      <c r="O21" s="60" t="s">
        <v>12</v>
      </c>
      <c r="P21" s="102" t="s">
        <v>10</v>
      </c>
      <c r="Q21" s="103" t="s">
        <v>43</v>
      </c>
      <c r="R21" s="102" t="s">
        <v>12</v>
      </c>
      <c r="S21" s="246"/>
      <c r="T21" s="226"/>
      <c r="U21" s="226"/>
    </row>
    <row r="22" spans="1:21" s="112" customFormat="1" ht="43.5" customHeight="1">
      <c r="A22" s="141">
        <v>89</v>
      </c>
      <c r="B22" s="121">
        <v>1</v>
      </c>
      <c r="C22" s="104"/>
      <c r="D22" s="119">
        <f>SUM(S22/G22)</f>
        <v>59.16359163591636</v>
      </c>
      <c r="E22" s="17" t="s">
        <v>240</v>
      </c>
      <c r="F22" s="38" t="s">
        <v>241</v>
      </c>
      <c r="G22" s="118">
        <v>81.3</v>
      </c>
      <c r="H22" s="125" t="s">
        <v>291</v>
      </c>
      <c r="I22" s="30" t="s">
        <v>256</v>
      </c>
      <c r="J22" s="113">
        <v>130</v>
      </c>
      <c r="K22" s="122">
        <v>12</v>
      </c>
      <c r="L22" s="105">
        <f>SUM(J22*K22)</f>
        <v>1560</v>
      </c>
      <c r="M22" s="106">
        <v>125</v>
      </c>
      <c r="N22" s="107">
        <v>13</v>
      </c>
      <c r="O22" s="108">
        <f>SUM(M22*N22)</f>
        <v>1625</v>
      </c>
      <c r="P22" s="109">
        <v>125</v>
      </c>
      <c r="Q22" s="110">
        <v>13</v>
      </c>
      <c r="R22" s="111">
        <f>SUM(P22*Q22)</f>
        <v>1625</v>
      </c>
      <c r="S22" s="120">
        <f>SUM(L22+O22+R22)</f>
        <v>4810</v>
      </c>
      <c r="T22" s="25"/>
      <c r="U22" s="117" t="s">
        <v>309</v>
      </c>
    </row>
    <row r="23" spans="1:21" s="112" customFormat="1" ht="43.5" customHeight="1">
      <c r="A23" s="141">
        <v>90</v>
      </c>
      <c r="B23" s="121">
        <v>2</v>
      </c>
      <c r="C23" s="104"/>
      <c r="D23" s="119">
        <f>SUM(S23/G23)</f>
        <v>56.84559710494571</v>
      </c>
      <c r="E23" s="17" t="s">
        <v>205</v>
      </c>
      <c r="F23" s="38" t="s">
        <v>250</v>
      </c>
      <c r="G23" s="118">
        <v>82.9</v>
      </c>
      <c r="H23" s="125" t="s">
        <v>318</v>
      </c>
      <c r="I23" s="30" t="s">
        <v>80</v>
      </c>
      <c r="J23" s="113">
        <v>122.5</v>
      </c>
      <c r="K23" s="122">
        <v>13</v>
      </c>
      <c r="L23" s="105">
        <f>SUM(J23*K23)</f>
        <v>1592.5</v>
      </c>
      <c r="M23" s="106">
        <v>120</v>
      </c>
      <c r="N23" s="107">
        <v>13</v>
      </c>
      <c r="O23" s="108">
        <f>SUM(M23*N23)</f>
        <v>1560</v>
      </c>
      <c r="P23" s="109">
        <v>120</v>
      </c>
      <c r="Q23" s="110">
        <v>13</v>
      </c>
      <c r="R23" s="111">
        <f>SUM(P23*Q23)</f>
        <v>1560</v>
      </c>
      <c r="S23" s="120">
        <f>SUM(L23+O23+R23)</f>
        <v>4712.5</v>
      </c>
      <c r="T23" s="25"/>
      <c r="U23" s="117" t="s">
        <v>251</v>
      </c>
    </row>
    <row r="24" spans="1:21" s="112" customFormat="1" ht="43.5" customHeight="1">
      <c r="A24" s="141">
        <v>91</v>
      </c>
      <c r="B24" s="121">
        <v>3</v>
      </c>
      <c r="C24" s="104"/>
      <c r="D24" s="119">
        <f>SUM(S24/G24)</f>
        <v>56.08856088560886</v>
      </c>
      <c r="E24" s="17" t="s">
        <v>176</v>
      </c>
      <c r="F24" s="38" t="s">
        <v>177</v>
      </c>
      <c r="G24" s="118">
        <v>81.3</v>
      </c>
      <c r="H24" s="125"/>
      <c r="I24" s="30" t="s">
        <v>252</v>
      </c>
      <c r="J24" s="113">
        <v>120</v>
      </c>
      <c r="K24" s="122">
        <v>13</v>
      </c>
      <c r="L24" s="105">
        <f>SUM(J24*K24)</f>
        <v>1560</v>
      </c>
      <c r="M24" s="106">
        <v>120</v>
      </c>
      <c r="N24" s="107">
        <v>13</v>
      </c>
      <c r="O24" s="108">
        <f>SUM(M24*N24)</f>
        <v>1560</v>
      </c>
      <c r="P24" s="109">
        <v>120</v>
      </c>
      <c r="Q24" s="110">
        <v>12</v>
      </c>
      <c r="R24" s="111">
        <f>SUM(P24*Q24)</f>
        <v>1440</v>
      </c>
      <c r="S24" s="120">
        <f>SUM(L24+O24+R24)</f>
        <v>4560</v>
      </c>
      <c r="T24" s="25"/>
      <c r="U24" s="117" t="s">
        <v>178</v>
      </c>
    </row>
    <row r="25" spans="1:21" s="112" customFormat="1" ht="43.5" customHeight="1">
      <c r="A25" s="141">
        <v>92</v>
      </c>
      <c r="B25" s="121">
        <v>4</v>
      </c>
      <c r="C25" s="104"/>
      <c r="D25" s="119">
        <f>SUM(S25/G25)</f>
        <v>45.73033707865169</v>
      </c>
      <c r="E25" s="17" t="s">
        <v>270</v>
      </c>
      <c r="F25" s="38" t="s">
        <v>316</v>
      </c>
      <c r="G25" s="118">
        <v>89</v>
      </c>
      <c r="H25" s="125"/>
      <c r="I25" s="30" t="s">
        <v>56</v>
      </c>
      <c r="J25" s="113">
        <v>110</v>
      </c>
      <c r="K25" s="122">
        <v>13</v>
      </c>
      <c r="L25" s="105">
        <f>SUM(J25*K25)</f>
        <v>1430</v>
      </c>
      <c r="M25" s="106">
        <v>110</v>
      </c>
      <c r="N25" s="107">
        <v>13</v>
      </c>
      <c r="O25" s="108">
        <f>SUM(M25*N25)</f>
        <v>1430</v>
      </c>
      <c r="P25" s="109">
        <v>110</v>
      </c>
      <c r="Q25" s="110">
        <v>11</v>
      </c>
      <c r="R25" s="111">
        <f>SUM(P25*Q25)</f>
        <v>1210</v>
      </c>
      <c r="S25" s="120">
        <f>SUM(L25+O25+R25)</f>
        <v>4070</v>
      </c>
      <c r="T25" s="25"/>
      <c r="U25" s="117" t="s">
        <v>317</v>
      </c>
    </row>
    <row r="26" spans="1:21" s="57" customFormat="1" ht="29.25" customHeight="1">
      <c r="A26" s="240" t="s">
        <v>66</v>
      </c>
      <c r="B26" s="240"/>
      <c r="C26" s="240"/>
      <c r="D26" s="240"/>
      <c r="E26" s="240"/>
      <c r="F26" s="244" t="s">
        <v>72</v>
      </c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</row>
    <row r="27" spans="1:21" s="56" customFormat="1" ht="21.75" customHeight="1">
      <c r="A27" s="230" t="s">
        <v>1</v>
      </c>
      <c r="B27" s="230" t="s">
        <v>3</v>
      </c>
      <c r="C27" s="230" t="s">
        <v>39</v>
      </c>
      <c r="D27" s="242" t="s">
        <v>40</v>
      </c>
      <c r="E27" s="230" t="s">
        <v>6</v>
      </c>
      <c r="F27" s="230" t="s">
        <v>7</v>
      </c>
      <c r="G27" s="230" t="s">
        <v>8</v>
      </c>
      <c r="H27" s="230" t="s">
        <v>5</v>
      </c>
      <c r="I27" s="230" t="s">
        <v>41</v>
      </c>
      <c r="J27" s="227" t="s">
        <v>21</v>
      </c>
      <c r="K27" s="227"/>
      <c r="L27" s="227"/>
      <c r="M27" s="223" t="s">
        <v>22</v>
      </c>
      <c r="N27" s="223"/>
      <c r="O27" s="223"/>
      <c r="P27" s="243" t="s">
        <v>23</v>
      </c>
      <c r="Q27" s="243"/>
      <c r="R27" s="243"/>
      <c r="S27" s="225" t="s">
        <v>42</v>
      </c>
      <c r="T27" s="226" t="s">
        <v>13</v>
      </c>
      <c r="U27" s="226" t="s">
        <v>14</v>
      </c>
    </row>
    <row r="28" spans="1:21" s="56" customFormat="1" ht="29.25" customHeight="1">
      <c r="A28" s="230"/>
      <c r="B28" s="230"/>
      <c r="C28" s="230"/>
      <c r="D28" s="242"/>
      <c r="E28" s="230"/>
      <c r="F28" s="230"/>
      <c r="G28" s="230"/>
      <c r="H28" s="230"/>
      <c r="I28" s="230"/>
      <c r="J28" s="59" t="s">
        <v>10</v>
      </c>
      <c r="K28" s="58" t="s">
        <v>43</v>
      </c>
      <c r="L28" s="59" t="s">
        <v>12</v>
      </c>
      <c r="M28" s="60" t="s">
        <v>10</v>
      </c>
      <c r="N28" s="61" t="s">
        <v>43</v>
      </c>
      <c r="O28" s="60" t="s">
        <v>12</v>
      </c>
      <c r="P28" s="102" t="s">
        <v>10</v>
      </c>
      <c r="Q28" s="103" t="s">
        <v>43</v>
      </c>
      <c r="R28" s="102" t="s">
        <v>12</v>
      </c>
      <c r="S28" s="225"/>
      <c r="T28" s="226"/>
      <c r="U28" s="226"/>
    </row>
    <row r="29" spans="1:21" s="112" customFormat="1" ht="43.5" customHeight="1">
      <c r="A29" s="141">
        <v>93</v>
      </c>
      <c r="B29" s="37">
        <v>1</v>
      </c>
      <c r="C29" s="104"/>
      <c r="D29" s="124">
        <f>SUM(S29/G29)</f>
        <v>48.68913857677903</v>
      </c>
      <c r="E29" s="17" t="s">
        <v>271</v>
      </c>
      <c r="F29" s="38" t="s">
        <v>272</v>
      </c>
      <c r="G29" s="118">
        <v>106.8</v>
      </c>
      <c r="H29" s="125"/>
      <c r="I29" s="30" t="s">
        <v>56</v>
      </c>
      <c r="J29" s="113">
        <v>130</v>
      </c>
      <c r="K29" s="114">
        <v>13</v>
      </c>
      <c r="L29" s="105">
        <f>SUM(J29*K29)</f>
        <v>1690</v>
      </c>
      <c r="M29" s="106">
        <v>135</v>
      </c>
      <c r="N29" s="115">
        <v>13</v>
      </c>
      <c r="O29" s="108">
        <f>SUM(M29*N29)</f>
        <v>1755</v>
      </c>
      <c r="P29" s="109">
        <v>135</v>
      </c>
      <c r="Q29" s="116">
        <v>13</v>
      </c>
      <c r="R29" s="111">
        <f>SUM(P29*Q29)</f>
        <v>1755</v>
      </c>
      <c r="S29" s="123">
        <f>SUM(L29+O29+R29)</f>
        <v>5200</v>
      </c>
      <c r="T29" s="25"/>
      <c r="U29" s="117" t="s">
        <v>356</v>
      </c>
    </row>
    <row r="30" spans="1:21" s="112" customFormat="1" ht="43.5" customHeight="1">
      <c r="A30" s="141">
        <v>94</v>
      </c>
      <c r="B30" s="37">
        <v>2</v>
      </c>
      <c r="C30" s="104"/>
      <c r="D30" s="124">
        <f>SUM(S30/G30)</f>
        <v>47.00892857142857</v>
      </c>
      <c r="E30" s="17" t="s">
        <v>319</v>
      </c>
      <c r="F30" s="38" t="s">
        <v>358</v>
      </c>
      <c r="G30" s="118">
        <v>112</v>
      </c>
      <c r="H30" s="125"/>
      <c r="I30" s="30" t="s">
        <v>56</v>
      </c>
      <c r="J30" s="113">
        <v>130</v>
      </c>
      <c r="K30" s="114">
        <v>13</v>
      </c>
      <c r="L30" s="105">
        <f>SUM(J30*K30)</f>
        <v>1690</v>
      </c>
      <c r="M30" s="106">
        <v>135</v>
      </c>
      <c r="N30" s="115">
        <v>13</v>
      </c>
      <c r="O30" s="108">
        <f>SUM(M30*N30)</f>
        <v>1755</v>
      </c>
      <c r="P30" s="109">
        <v>140</v>
      </c>
      <c r="Q30" s="116">
        <v>13</v>
      </c>
      <c r="R30" s="111">
        <f>SUM(P30*Q30)</f>
        <v>1820</v>
      </c>
      <c r="S30" s="123">
        <f>SUM(L30+O30+R30)</f>
        <v>5265</v>
      </c>
      <c r="T30" s="25"/>
      <c r="U30" s="117" t="s">
        <v>320</v>
      </c>
    </row>
    <row r="31" spans="1:21" s="112" customFormat="1" ht="43.5" customHeight="1">
      <c r="A31" s="141">
        <v>95</v>
      </c>
      <c r="B31" s="37">
        <v>3</v>
      </c>
      <c r="C31" s="104"/>
      <c r="D31" s="124">
        <f>SUM(S31/G31)</f>
        <v>34.70873786407767</v>
      </c>
      <c r="E31" s="17" t="s">
        <v>85</v>
      </c>
      <c r="F31" s="38" t="s">
        <v>86</v>
      </c>
      <c r="G31" s="118">
        <v>103</v>
      </c>
      <c r="H31" s="125" t="s">
        <v>298</v>
      </c>
      <c r="I31" s="30" t="s">
        <v>257</v>
      </c>
      <c r="J31" s="113">
        <v>95</v>
      </c>
      <c r="K31" s="114">
        <v>13</v>
      </c>
      <c r="L31" s="105">
        <f>SUM(J31*K31)</f>
        <v>1235</v>
      </c>
      <c r="M31" s="106">
        <v>90</v>
      </c>
      <c r="N31" s="115">
        <v>13</v>
      </c>
      <c r="O31" s="108">
        <f>SUM(M31*N31)</f>
        <v>1170</v>
      </c>
      <c r="P31" s="109">
        <v>90</v>
      </c>
      <c r="Q31" s="116">
        <v>13</v>
      </c>
      <c r="R31" s="111">
        <f>SUM(P31*Q31)</f>
        <v>1170</v>
      </c>
      <c r="S31" s="123">
        <f>SUM(L31+O31+R31)</f>
        <v>3575</v>
      </c>
      <c r="T31" s="25"/>
      <c r="U31" s="117" t="s">
        <v>88</v>
      </c>
    </row>
    <row r="32" spans="1:14" s="47" customFormat="1" ht="27" customHeight="1">
      <c r="A32" s="221" t="s">
        <v>32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46"/>
      <c r="M32" s="46"/>
      <c r="N32" s="46"/>
    </row>
    <row r="33" spans="1:16" s="47" customFormat="1" ht="42" customHeight="1">
      <c r="A33" s="204" t="s">
        <v>34</v>
      </c>
      <c r="B33" s="205"/>
      <c r="C33" s="205"/>
      <c r="D33" s="206"/>
      <c r="E33" s="32" t="s">
        <v>63</v>
      </c>
      <c r="F33" s="207" t="s">
        <v>60</v>
      </c>
      <c r="G33" s="208"/>
      <c r="H33" s="209" t="s">
        <v>61</v>
      </c>
      <c r="I33" s="208"/>
      <c r="J33" s="204" t="s">
        <v>25</v>
      </c>
      <c r="K33" s="206"/>
      <c r="L33" s="49"/>
      <c r="N33" s="54"/>
      <c r="O33" s="49"/>
      <c r="P33" s="49"/>
    </row>
    <row r="34" spans="1:16" s="47" customFormat="1" ht="42" customHeight="1">
      <c r="A34" s="204" t="s">
        <v>35</v>
      </c>
      <c r="B34" s="205"/>
      <c r="C34" s="205"/>
      <c r="D34" s="206"/>
      <c r="E34" s="32" t="s">
        <v>33</v>
      </c>
      <c r="F34" s="207" t="s">
        <v>30</v>
      </c>
      <c r="G34" s="208"/>
      <c r="H34" s="209" t="s">
        <v>31</v>
      </c>
      <c r="I34" s="208"/>
      <c r="J34" s="204" t="s">
        <v>25</v>
      </c>
      <c r="K34" s="206"/>
      <c r="L34" s="49"/>
      <c r="N34" s="55"/>
      <c r="O34" s="49"/>
      <c r="P34" s="49"/>
    </row>
    <row r="35" spans="1:16" s="47" customFormat="1" ht="42" customHeight="1">
      <c r="A35" s="204" t="s">
        <v>24</v>
      </c>
      <c r="B35" s="205"/>
      <c r="C35" s="205"/>
      <c r="D35" s="206"/>
      <c r="E35" s="32" t="s">
        <v>318</v>
      </c>
      <c r="F35" s="207" t="s">
        <v>205</v>
      </c>
      <c r="G35" s="208"/>
      <c r="H35" s="209" t="s">
        <v>258</v>
      </c>
      <c r="I35" s="208"/>
      <c r="J35" s="204"/>
      <c r="K35" s="206"/>
      <c r="L35" s="49"/>
      <c r="N35" s="55"/>
      <c r="O35" s="49"/>
      <c r="P35" s="49"/>
    </row>
    <row r="36" spans="1:16" s="47" customFormat="1" ht="42" customHeight="1">
      <c r="A36" s="204" t="s">
        <v>24</v>
      </c>
      <c r="B36" s="205"/>
      <c r="C36" s="205"/>
      <c r="D36" s="206"/>
      <c r="E36" s="32" t="s">
        <v>59</v>
      </c>
      <c r="F36" s="207" t="s">
        <v>58</v>
      </c>
      <c r="G36" s="208"/>
      <c r="H36" s="209" t="s">
        <v>61</v>
      </c>
      <c r="I36" s="208"/>
      <c r="J36" s="204" t="s">
        <v>28</v>
      </c>
      <c r="K36" s="206"/>
      <c r="L36" s="49"/>
      <c r="N36" s="55"/>
      <c r="O36" s="49"/>
      <c r="P36" s="49"/>
    </row>
    <row r="37" spans="1:16" s="47" customFormat="1" ht="42" customHeight="1">
      <c r="A37" s="204" t="s">
        <v>24</v>
      </c>
      <c r="B37" s="205"/>
      <c r="C37" s="205"/>
      <c r="D37" s="206"/>
      <c r="E37" s="32" t="s">
        <v>286</v>
      </c>
      <c r="F37" s="207" t="s">
        <v>303</v>
      </c>
      <c r="G37" s="208"/>
      <c r="H37" s="209" t="s">
        <v>61</v>
      </c>
      <c r="I37" s="208"/>
      <c r="J37" s="204" t="s">
        <v>28</v>
      </c>
      <c r="K37" s="206"/>
      <c r="L37" s="49"/>
      <c r="N37" s="55"/>
      <c r="O37" s="49"/>
      <c r="P37" s="49"/>
    </row>
    <row r="38" spans="1:16" s="47" customFormat="1" ht="42" customHeight="1">
      <c r="A38" s="204" t="s">
        <v>24</v>
      </c>
      <c r="B38" s="205"/>
      <c r="C38" s="205"/>
      <c r="D38" s="206"/>
      <c r="E38" s="32" t="s">
        <v>287</v>
      </c>
      <c r="F38" s="207" t="s">
        <v>304</v>
      </c>
      <c r="G38" s="208"/>
      <c r="H38" s="209" t="s">
        <v>61</v>
      </c>
      <c r="I38" s="208"/>
      <c r="J38" s="204" t="s">
        <v>28</v>
      </c>
      <c r="K38" s="206"/>
      <c r="L38" s="49"/>
      <c r="N38" s="55"/>
      <c r="O38" s="49"/>
      <c r="P38" s="49"/>
    </row>
    <row r="39" spans="1:16" s="47" customFormat="1" ht="42" customHeight="1">
      <c r="A39" s="204" t="s">
        <v>24</v>
      </c>
      <c r="B39" s="205"/>
      <c r="C39" s="205"/>
      <c r="D39" s="206"/>
      <c r="E39" s="32"/>
      <c r="F39" s="207" t="s">
        <v>305</v>
      </c>
      <c r="G39" s="208"/>
      <c r="H39" s="209" t="s">
        <v>61</v>
      </c>
      <c r="I39" s="208"/>
      <c r="J39" s="204" t="s">
        <v>28</v>
      </c>
      <c r="K39" s="206"/>
      <c r="L39" s="49"/>
      <c r="N39" s="55"/>
      <c r="O39" s="49"/>
      <c r="P39" s="49"/>
    </row>
    <row r="40" spans="1:16" s="47" customFormat="1" ht="42" customHeight="1">
      <c r="A40" s="204" t="s">
        <v>26</v>
      </c>
      <c r="B40" s="205"/>
      <c r="C40" s="205"/>
      <c r="D40" s="206"/>
      <c r="E40" s="32" t="s">
        <v>37</v>
      </c>
      <c r="F40" s="207" t="s">
        <v>36</v>
      </c>
      <c r="G40" s="208"/>
      <c r="H40" s="209" t="s">
        <v>31</v>
      </c>
      <c r="I40" s="208"/>
      <c r="J40" s="204" t="s">
        <v>28</v>
      </c>
      <c r="K40" s="206"/>
      <c r="L40" s="49"/>
      <c r="N40" s="6"/>
      <c r="O40" s="49"/>
      <c r="P40" s="49"/>
    </row>
    <row r="41" spans="1:21" ht="42" customHeight="1">
      <c r="A41" s="204" t="s">
        <v>27</v>
      </c>
      <c r="B41" s="205"/>
      <c r="C41" s="205"/>
      <c r="D41" s="206"/>
      <c r="E41" s="32" t="s">
        <v>57</v>
      </c>
      <c r="F41" s="207" t="s">
        <v>36</v>
      </c>
      <c r="G41" s="208"/>
      <c r="H41" s="209" t="s">
        <v>31</v>
      </c>
      <c r="I41" s="208"/>
      <c r="J41" s="204" t="s">
        <v>28</v>
      </c>
      <c r="K41" s="206"/>
      <c r="L41" s="49"/>
      <c r="M41" s="47"/>
      <c r="N41" s="55"/>
      <c r="O41" s="49"/>
      <c r="P41" s="49"/>
      <c r="Q41" s="47"/>
      <c r="R41" s="47"/>
      <c r="S41" s="47"/>
      <c r="T41" s="47"/>
      <c r="U41" s="50"/>
    </row>
    <row r="42" spans="1:24" s="53" customFormat="1" ht="42" customHeight="1">
      <c r="A42" s="204" t="s">
        <v>29</v>
      </c>
      <c r="B42" s="205"/>
      <c r="C42" s="205"/>
      <c r="D42" s="206"/>
      <c r="E42" s="32" t="s">
        <v>62</v>
      </c>
      <c r="F42" s="207" t="s">
        <v>36</v>
      </c>
      <c r="G42" s="208"/>
      <c r="H42" s="209" t="s">
        <v>31</v>
      </c>
      <c r="I42" s="208"/>
      <c r="J42" s="204" t="s">
        <v>28</v>
      </c>
      <c r="K42" s="206"/>
      <c r="L42" s="49"/>
      <c r="M42" s="47"/>
      <c r="N42" s="55"/>
      <c r="O42" s="49"/>
      <c r="P42" s="49"/>
      <c r="Q42" s="47"/>
      <c r="R42" s="47"/>
      <c r="S42" s="47"/>
      <c r="T42" s="47"/>
      <c r="U42" s="51"/>
      <c r="V42" s="52"/>
      <c r="W42" s="8"/>
      <c r="X42" s="8"/>
    </row>
  </sheetData>
  <sheetProtection selectLockedCells="1" selectUnlockedCells="1"/>
  <mergeCells count="113">
    <mergeCell ref="A33:D33"/>
    <mergeCell ref="A34:D34"/>
    <mergeCell ref="F34:G34"/>
    <mergeCell ref="H34:I34"/>
    <mergeCell ref="J34:K34"/>
    <mergeCell ref="A32:K32"/>
    <mergeCell ref="F40:G40"/>
    <mergeCell ref="H40:I40"/>
    <mergeCell ref="J40:K40"/>
    <mergeCell ref="F33:G33"/>
    <mergeCell ref="H33:I33"/>
    <mergeCell ref="J33:K33"/>
    <mergeCell ref="P20:R20"/>
    <mergeCell ref="S20:S21"/>
    <mergeCell ref="T20:T21"/>
    <mergeCell ref="U20:U21"/>
    <mergeCell ref="F20:F21"/>
    <mergeCell ref="G20:G21"/>
    <mergeCell ref="H20:H21"/>
    <mergeCell ref="I20:I21"/>
    <mergeCell ref="J20:L20"/>
    <mergeCell ref="M20:O20"/>
    <mergeCell ref="A19:E19"/>
    <mergeCell ref="F19:U19"/>
    <mergeCell ref="A20:A21"/>
    <mergeCell ref="B20:B21"/>
    <mergeCell ref="C20:C21"/>
    <mergeCell ref="D20:D21"/>
    <mergeCell ref="E20:E21"/>
    <mergeCell ref="H41:I41"/>
    <mergeCell ref="J41:K41"/>
    <mergeCell ref="A40:D40"/>
    <mergeCell ref="A41:D41"/>
    <mergeCell ref="A39:D39"/>
    <mergeCell ref="F39:G39"/>
    <mergeCell ref="H39:I39"/>
    <mergeCell ref="J39:K39"/>
    <mergeCell ref="F41:G41"/>
    <mergeCell ref="A27:A28"/>
    <mergeCell ref="G27:G28"/>
    <mergeCell ref="H27:H28"/>
    <mergeCell ref="I27:I28"/>
    <mergeCell ref="J27:L27"/>
    <mergeCell ref="M27:O27"/>
    <mergeCell ref="P27:R27"/>
    <mergeCell ref="B27:B28"/>
    <mergeCell ref="C27:C28"/>
    <mergeCell ref="D27:D28"/>
    <mergeCell ref="E27:E28"/>
    <mergeCell ref="F27:F28"/>
    <mergeCell ref="A26:E26"/>
    <mergeCell ref="F26:U26"/>
    <mergeCell ref="S27:S28"/>
    <mergeCell ref="T27:T28"/>
    <mergeCell ref="U27:U28"/>
    <mergeCell ref="A11:E11"/>
    <mergeCell ref="F11:U11"/>
    <mergeCell ref="A12:A13"/>
    <mergeCell ref="B12:B13"/>
    <mergeCell ref="I12:I13"/>
    <mergeCell ref="A42:D42"/>
    <mergeCell ref="F42:G42"/>
    <mergeCell ref="H42:I42"/>
    <mergeCell ref="J42:K42"/>
    <mergeCell ref="C12:C13"/>
    <mergeCell ref="D12:D13"/>
    <mergeCell ref="E12:E13"/>
    <mergeCell ref="F12:F13"/>
    <mergeCell ref="G12:G13"/>
    <mergeCell ref="H12:H13"/>
    <mergeCell ref="P12:R12"/>
    <mergeCell ref="S12:S13"/>
    <mergeCell ref="T12:T13"/>
    <mergeCell ref="U12:U13"/>
    <mergeCell ref="P6:R6"/>
    <mergeCell ref="S6:S7"/>
    <mergeCell ref="T6:T7"/>
    <mergeCell ref="U6:U7"/>
    <mergeCell ref="G6:G7"/>
    <mergeCell ref="H6:H7"/>
    <mergeCell ref="I6:I7"/>
    <mergeCell ref="J6:L6"/>
    <mergeCell ref="M6:O6"/>
    <mergeCell ref="M12:O12"/>
    <mergeCell ref="J12:L12"/>
    <mergeCell ref="A6:A7"/>
    <mergeCell ref="B6:B7"/>
    <mergeCell ref="C6:C7"/>
    <mergeCell ref="D6:D7"/>
    <mergeCell ref="E6:E7"/>
    <mergeCell ref="F6:F7"/>
    <mergeCell ref="A1:U1"/>
    <mergeCell ref="A2:U2"/>
    <mergeCell ref="A3:U3"/>
    <mergeCell ref="A4:U4"/>
    <mergeCell ref="A5:E5"/>
    <mergeCell ref="F5:U5"/>
    <mergeCell ref="H36:I36"/>
    <mergeCell ref="J36:K36"/>
    <mergeCell ref="A38:D38"/>
    <mergeCell ref="F38:G38"/>
    <mergeCell ref="H38:I38"/>
    <mergeCell ref="J38:K38"/>
    <mergeCell ref="A37:D37"/>
    <mergeCell ref="F37:G37"/>
    <mergeCell ref="H37:I37"/>
    <mergeCell ref="J37:K37"/>
    <mergeCell ref="A35:D35"/>
    <mergeCell ref="F35:G35"/>
    <mergeCell ref="H35:I35"/>
    <mergeCell ref="J35:K35"/>
    <mergeCell ref="A36:D36"/>
    <mergeCell ref="F36:G36"/>
  </mergeCells>
  <printOptions/>
  <pageMargins left="0.11805555555555555" right="0.11805555555555555" top="0.3541666666666667" bottom="0.15763888888888888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3"/>
  <sheetViews>
    <sheetView zoomScale="70" zoomScaleNormal="70" zoomScalePageLayoutView="0" workbookViewId="0" topLeftCell="A10">
      <selection activeCell="D27" sqref="D27"/>
    </sheetView>
  </sheetViews>
  <sheetFormatPr defaultColWidth="9.140625" defaultRowHeight="15"/>
  <cols>
    <col min="1" max="1" width="9.57421875" style="177" customWidth="1"/>
    <col min="2" max="2" width="10.140625" style="171" customWidth="1"/>
    <col min="3" max="3" width="11.7109375" style="171" customWidth="1"/>
    <col min="4" max="4" width="14.140625" style="171" customWidth="1"/>
    <col min="5" max="5" width="9.8515625" style="171" customWidth="1"/>
    <col min="6" max="6" width="10.421875" style="171" customWidth="1"/>
    <col min="7" max="7" width="32.7109375" style="172" customWidth="1"/>
    <col min="8" max="8" width="19.8515625" style="171" customWidth="1"/>
    <col min="9" max="9" width="10.421875" style="171" customWidth="1"/>
    <col min="10" max="10" width="10.7109375" style="172" customWidth="1"/>
    <col min="11" max="11" width="47.140625" style="171" customWidth="1"/>
    <col min="12" max="12" width="21.28125" style="171" customWidth="1"/>
    <col min="13" max="13" width="47.57421875" style="178" customWidth="1"/>
    <col min="14" max="14" width="14.8515625" style="175" customWidth="1"/>
    <col min="15" max="15" width="11.8515625" style="175" customWidth="1"/>
    <col min="16" max="16" width="14.8515625" style="175" customWidth="1"/>
    <col min="17" max="17" width="24.28125" style="175" customWidth="1"/>
    <col min="18" max="18" width="26.57421875" style="175" customWidth="1"/>
    <col min="19" max="19" width="15.140625" style="175" customWidth="1"/>
    <col min="20" max="21" width="14.8515625" style="175" customWidth="1"/>
    <col min="22" max="22" width="23.57421875" style="175" customWidth="1"/>
    <col min="23" max="23" width="28.8515625" style="175" customWidth="1"/>
    <col min="24" max="16384" width="9.140625" style="175" customWidth="1"/>
  </cols>
  <sheetData>
    <row r="1" spans="1:13" s="143" customFormat="1" ht="30" customHeight="1">
      <c r="A1" s="273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s="143" customFormat="1" ht="25.5" customHeight="1">
      <c r="A2" s="275" t="s">
        <v>54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7"/>
    </row>
    <row r="3" spans="1:13" s="143" customFormat="1" ht="159.75" customHeight="1">
      <c r="A3" s="278" t="s">
        <v>68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80"/>
    </row>
    <row r="4" spans="1:13" s="143" customFormat="1" ht="24" customHeight="1">
      <c r="A4" s="281" t="s">
        <v>337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6"/>
    </row>
    <row r="5" spans="1:13" s="144" customFormat="1" ht="30.75" customHeight="1">
      <c r="A5" s="282" t="s">
        <v>349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4"/>
    </row>
    <row r="6" spans="1:13" s="145" customFormat="1" ht="27" customHeight="1">
      <c r="A6" s="247" t="s">
        <v>357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9"/>
    </row>
    <row r="7" spans="1:13" s="151" customFormat="1" ht="42" customHeight="1">
      <c r="A7" s="146" t="s">
        <v>1</v>
      </c>
      <c r="B7" s="146" t="s">
        <v>3</v>
      </c>
      <c r="C7" s="146" t="s">
        <v>39</v>
      </c>
      <c r="D7" s="147" t="s">
        <v>40</v>
      </c>
      <c r="E7" s="148"/>
      <c r="F7" s="146" t="s">
        <v>5</v>
      </c>
      <c r="G7" s="146" t="s">
        <v>6</v>
      </c>
      <c r="H7" s="146" t="s">
        <v>7</v>
      </c>
      <c r="I7" s="146" t="s">
        <v>8</v>
      </c>
      <c r="J7" s="146"/>
      <c r="K7" s="149" t="s">
        <v>41</v>
      </c>
      <c r="L7" s="150" t="s">
        <v>13</v>
      </c>
      <c r="M7" s="150" t="s">
        <v>44</v>
      </c>
    </row>
    <row r="8" spans="1:13" s="159" customFormat="1" ht="44.25" customHeight="1">
      <c r="A8" s="152">
        <v>66</v>
      </c>
      <c r="B8" s="153">
        <v>1</v>
      </c>
      <c r="C8" s="154">
        <v>12</v>
      </c>
      <c r="D8" s="77">
        <v>6.27</v>
      </c>
      <c r="E8" s="156">
        <v>1</v>
      </c>
      <c r="F8" s="80" t="s">
        <v>291</v>
      </c>
      <c r="G8" s="66" t="s">
        <v>240</v>
      </c>
      <c r="H8" s="81" t="s">
        <v>241</v>
      </c>
      <c r="I8" s="76">
        <v>81.3</v>
      </c>
      <c r="J8" s="157"/>
      <c r="K8" s="30" t="s">
        <v>340</v>
      </c>
      <c r="L8" s="158"/>
      <c r="M8" s="22" t="s">
        <v>309</v>
      </c>
    </row>
    <row r="9" spans="1:13" s="159" customFormat="1" ht="44.25" customHeight="1">
      <c r="A9" s="152">
        <v>89</v>
      </c>
      <c r="B9" s="153">
        <v>1</v>
      </c>
      <c r="C9" s="154">
        <v>12</v>
      </c>
      <c r="D9" s="155">
        <v>59.13</v>
      </c>
      <c r="E9" s="156">
        <v>2</v>
      </c>
      <c r="F9" s="80" t="s">
        <v>338</v>
      </c>
      <c r="G9" s="66" t="s">
        <v>240</v>
      </c>
      <c r="H9" s="81" t="s">
        <v>339</v>
      </c>
      <c r="I9" s="76">
        <v>81.3</v>
      </c>
      <c r="J9" s="160"/>
      <c r="K9" s="30" t="s">
        <v>340</v>
      </c>
      <c r="L9" s="158"/>
      <c r="M9" s="22" t="s">
        <v>309</v>
      </c>
    </row>
    <row r="10" spans="1:21" s="162" customFormat="1" ht="51" customHeight="1">
      <c r="A10" s="152">
        <v>30</v>
      </c>
      <c r="B10" s="153">
        <v>1</v>
      </c>
      <c r="C10" s="154">
        <v>12</v>
      </c>
      <c r="D10" s="155">
        <v>96.47</v>
      </c>
      <c r="E10" s="156">
        <v>3</v>
      </c>
      <c r="F10" s="79" t="s">
        <v>288</v>
      </c>
      <c r="G10" s="17" t="s">
        <v>137</v>
      </c>
      <c r="H10" s="38" t="s">
        <v>138</v>
      </c>
      <c r="I10" s="18">
        <v>79.3</v>
      </c>
      <c r="J10" s="157"/>
      <c r="K10" s="30" t="s">
        <v>340</v>
      </c>
      <c r="L10" s="158"/>
      <c r="M10" s="100" t="s">
        <v>139</v>
      </c>
      <c r="N10" s="159"/>
      <c r="O10" s="159"/>
      <c r="P10" s="159"/>
      <c r="Q10" s="159"/>
      <c r="R10" s="159"/>
      <c r="S10" s="159"/>
      <c r="T10" s="159"/>
      <c r="U10" s="159"/>
    </row>
    <row r="11" spans="1:13" s="159" customFormat="1" ht="44.25" customHeight="1">
      <c r="A11" s="152">
        <v>35</v>
      </c>
      <c r="B11" s="163">
        <v>1</v>
      </c>
      <c r="C11" s="164">
        <v>12</v>
      </c>
      <c r="D11" s="155">
        <v>70.62</v>
      </c>
      <c r="E11" s="156">
        <v>4</v>
      </c>
      <c r="F11" s="79" t="s">
        <v>343</v>
      </c>
      <c r="G11" s="17" t="s">
        <v>137</v>
      </c>
      <c r="H11" s="38" t="s">
        <v>341</v>
      </c>
      <c r="I11" s="18">
        <v>79.3</v>
      </c>
      <c r="J11" s="165"/>
      <c r="K11" s="30" t="s">
        <v>340</v>
      </c>
      <c r="L11" s="158"/>
      <c r="M11" s="100" t="s">
        <v>139</v>
      </c>
    </row>
    <row r="12" spans="1:21" s="159" customFormat="1" ht="44.25" customHeight="1">
      <c r="A12" s="152">
        <v>14</v>
      </c>
      <c r="B12" s="166">
        <v>1</v>
      </c>
      <c r="C12" s="154">
        <v>12</v>
      </c>
      <c r="D12" s="167">
        <v>117.91</v>
      </c>
      <c r="E12" s="156">
        <v>5</v>
      </c>
      <c r="F12" s="79" t="s">
        <v>344</v>
      </c>
      <c r="G12" s="17" t="s">
        <v>137</v>
      </c>
      <c r="H12" s="38" t="s">
        <v>342</v>
      </c>
      <c r="I12" s="18">
        <v>79.3</v>
      </c>
      <c r="J12" s="168"/>
      <c r="K12" s="30" t="s">
        <v>340</v>
      </c>
      <c r="L12" s="158"/>
      <c r="M12" s="100" t="s">
        <v>139</v>
      </c>
      <c r="N12" s="162"/>
      <c r="O12" s="162"/>
      <c r="P12" s="162"/>
      <c r="Q12" s="162"/>
      <c r="R12" s="162"/>
      <c r="S12" s="162"/>
      <c r="T12" s="162"/>
      <c r="U12" s="162"/>
    </row>
    <row r="13" spans="1:13" s="159" customFormat="1" ht="44.25" customHeight="1">
      <c r="A13" s="152">
        <v>19</v>
      </c>
      <c r="B13" s="153">
        <v>1</v>
      </c>
      <c r="C13" s="154">
        <v>12</v>
      </c>
      <c r="D13" s="155">
        <v>73.08</v>
      </c>
      <c r="E13" s="156">
        <v>6</v>
      </c>
      <c r="F13" s="79" t="s">
        <v>289</v>
      </c>
      <c r="G13" s="17" t="s">
        <v>125</v>
      </c>
      <c r="H13" s="38" t="s">
        <v>126</v>
      </c>
      <c r="I13" s="18">
        <v>101.6</v>
      </c>
      <c r="J13" s="157"/>
      <c r="K13" s="30" t="s">
        <v>340</v>
      </c>
      <c r="L13" s="158"/>
      <c r="M13" s="98" t="s">
        <v>127</v>
      </c>
    </row>
    <row r="14" spans="1:13" s="159" customFormat="1" ht="44.25" customHeight="1">
      <c r="A14" s="152">
        <v>33</v>
      </c>
      <c r="B14" s="153">
        <v>4</v>
      </c>
      <c r="C14" s="154">
        <v>8</v>
      </c>
      <c r="D14" s="155">
        <v>63.48</v>
      </c>
      <c r="E14" s="156">
        <v>7</v>
      </c>
      <c r="F14" s="79" t="s">
        <v>347</v>
      </c>
      <c r="G14" s="17" t="s">
        <v>125</v>
      </c>
      <c r="H14" s="38" t="s">
        <v>345</v>
      </c>
      <c r="I14" s="18">
        <v>101.6</v>
      </c>
      <c r="J14" s="165"/>
      <c r="K14" s="30" t="s">
        <v>340</v>
      </c>
      <c r="L14" s="158"/>
      <c r="M14" s="98" t="s">
        <v>127</v>
      </c>
    </row>
    <row r="15" spans="1:13" s="159" customFormat="1" ht="44.25" customHeight="1">
      <c r="A15" s="152">
        <v>37</v>
      </c>
      <c r="B15" s="153">
        <v>3</v>
      </c>
      <c r="C15" s="154">
        <v>9</v>
      </c>
      <c r="D15" s="155">
        <v>57.09</v>
      </c>
      <c r="E15" s="156">
        <v>8</v>
      </c>
      <c r="F15" s="79" t="s">
        <v>348</v>
      </c>
      <c r="G15" s="17" t="s">
        <v>125</v>
      </c>
      <c r="H15" s="38" t="s">
        <v>346</v>
      </c>
      <c r="I15" s="18">
        <v>101.6</v>
      </c>
      <c r="J15" s="157"/>
      <c r="K15" s="30" t="s">
        <v>340</v>
      </c>
      <c r="L15" s="158"/>
      <c r="M15" s="98" t="s">
        <v>127</v>
      </c>
    </row>
    <row r="16" spans="1:21" s="162" customFormat="1" ht="51" customHeight="1">
      <c r="A16" s="152">
        <v>28</v>
      </c>
      <c r="B16" s="153">
        <v>2</v>
      </c>
      <c r="C16" s="154">
        <v>10</v>
      </c>
      <c r="D16" s="155">
        <v>38.61</v>
      </c>
      <c r="E16" s="156">
        <v>9</v>
      </c>
      <c r="F16" s="79" t="s">
        <v>299</v>
      </c>
      <c r="G16" s="28" t="s">
        <v>89</v>
      </c>
      <c r="H16" s="38" t="s">
        <v>90</v>
      </c>
      <c r="I16" s="20">
        <v>104</v>
      </c>
      <c r="J16" s="157"/>
      <c r="K16" s="30" t="s">
        <v>340</v>
      </c>
      <c r="L16" s="158"/>
      <c r="M16" s="98" t="s">
        <v>92</v>
      </c>
      <c r="N16" s="159"/>
      <c r="O16" s="159"/>
      <c r="P16" s="159"/>
      <c r="Q16" s="159"/>
      <c r="R16" s="159"/>
      <c r="S16" s="159"/>
      <c r="T16" s="159"/>
      <c r="U16" s="159"/>
    </row>
    <row r="17" spans="1:13" s="159" customFormat="1" ht="44.25" customHeight="1">
      <c r="A17" s="152">
        <v>90</v>
      </c>
      <c r="B17" s="153">
        <v>2</v>
      </c>
      <c r="C17" s="154">
        <v>10</v>
      </c>
      <c r="D17" s="155">
        <v>56.85</v>
      </c>
      <c r="E17" s="156">
        <v>10</v>
      </c>
      <c r="F17" s="79" t="s">
        <v>318</v>
      </c>
      <c r="G17" s="17" t="s">
        <v>205</v>
      </c>
      <c r="H17" s="38" t="s">
        <v>250</v>
      </c>
      <c r="I17" s="118">
        <v>82.9</v>
      </c>
      <c r="J17" s="157"/>
      <c r="K17" s="23"/>
      <c r="L17" s="158"/>
      <c r="M17" s="98" t="s">
        <v>251</v>
      </c>
    </row>
    <row r="18" spans="1:21" s="159" customFormat="1" ht="44.25" customHeight="1">
      <c r="A18" s="152"/>
      <c r="B18" s="166"/>
      <c r="C18" s="154"/>
      <c r="D18" s="167"/>
      <c r="E18" s="156"/>
      <c r="F18" s="79"/>
      <c r="G18" s="161"/>
      <c r="H18" s="126"/>
      <c r="I18" s="18"/>
      <c r="J18" s="168"/>
      <c r="K18" s="30"/>
      <c r="L18" s="158"/>
      <c r="M18" s="98"/>
      <c r="N18" s="162"/>
      <c r="O18" s="162"/>
      <c r="P18" s="162"/>
      <c r="Q18" s="162"/>
      <c r="R18" s="162"/>
      <c r="S18" s="162"/>
      <c r="T18" s="162"/>
      <c r="U18" s="162"/>
    </row>
    <row r="19" spans="1:13" s="159" customFormat="1" ht="44.25" customHeight="1">
      <c r="A19" s="152"/>
      <c r="B19" s="163"/>
      <c r="C19" s="164"/>
      <c r="D19" s="155"/>
      <c r="E19" s="156"/>
      <c r="F19" s="79"/>
      <c r="G19" s="161"/>
      <c r="H19" s="126"/>
      <c r="I19" s="18"/>
      <c r="J19" s="165"/>
      <c r="K19" s="23"/>
      <c r="L19" s="158"/>
      <c r="M19" s="98"/>
    </row>
    <row r="20" spans="1:19" ht="35.25" customHeight="1">
      <c r="A20" s="250" t="s">
        <v>330</v>
      </c>
      <c r="B20" s="250"/>
      <c r="C20" s="170">
        <f>SUM(C8:C19)</f>
        <v>109</v>
      </c>
      <c r="J20" s="173"/>
      <c r="K20" s="174" t="s">
        <v>331</v>
      </c>
      <c r="L20" s="266" t="s">
        <v>332</v>
      </c>
      <c r="M20" s="267"/>
      <c r="S20" s="176"/>
    </row>
    <row r="21" ht="21.75" customHeight="1"/>
    <row r="22" spans="1:13" s="144" customFormat="1" ht="30.75" customHeight="1">
      <c r="A22" s="268" t="s">
        <v>329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70"/>
    </row>
    <row r="23" spans="1:13" s="145" customFormat="1" ht="27" customHeight="1">
      <c r="A23" s="247" t="s">
        <v>357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9"/>
    </row>
    <row r="24" spans="1:13" s="151" customFormat="1" ht="42" customHeight="1">
      <c r="A24" s="146" t="s">
        <v>1</v>
      </c>
      <c r="B24" s="146" t="s">
        <v>3</v>
      </c>
      <c r="C24" s="146" t="s">
        <v>39</v>
      </c>
      <c r="D24" s="147" t="s">
        <v>40</v>
      </c>
      <c r="E24" s="148"/>
      <c r="F24" s="146" t="s">
        <v>5</v>
      </c>
      <c r="G24" s="146" t="s">
        <v>6</v>
      </c>
      <c r="H24" s="146" t="s">
        <v>7</v>
      </c>
      <c r="I24" s="146" t="s">
        <v>8</v>
      </c>
      <c r="J24" s="146"/>
      <c r="K24" s="149" t="s">
        <v>41</v>
      </c>
      <c r="L24" s="150" t="s">
        <v>13</v>
      </c>
      <c r="M24" s="150" t="s">
        <v>44</v>
      </c>
    </row>
    <row r="25" spans="1:19" s="185" customFormat="1" ht="45.75" customHeight="1">
      <c r="A25" s="179">
        <v>12</v>
      </c>
      <c r="B25" s="180">
        <v>4</v>
      </c>
      <c r="C25" s="181">
        <v>8</v>
      </c>
      <c r="D25" s="182">
        <v>16.03</v>
      </c>
      <c r="E25" s="156">
        <v>1</v>
      </c>
      <c r="F25" s="79" t="s">
        <v>300</v>
      </c>
      <c r="G25" s="17" t="s">
        <v>93</v>
      </c>
      <c r="H25" s="38" t="s">
        <v>94</v>
      </c>
      <c r="I25" s="18">
        <v>108.55</v>
      </c>
      <c r="J25" s="181"/>
      <c r="K25" s="30" t="s">
        <v>95</v>
      </c>
      <c r="L25" s="184"/>
      <c r="M25" s="98" t="s">
        <v>88</v>
      </c>
      <c r="N25" s="175"/>
      <c r="O25" s="175"/>
      <c r="P25" s="175"/>
      <c r="Q25" s="175"/>
      <c r="R25" s="175"/>
      <c r="S25" s="175"/>
    </row>
    <row r="26" spans="1:19" s="185" customFormat="1" ht="45.75" customHeight="1">
      <c r="A26" s="179">
        <v>13</v>
      </c>
      <c r="B26" s="180">
        <v>1</v>
      </c>
      <c r="C26" s="181">
        <v>12</v>
      </c>
      <c r="D26" s="182">
        <v>14.19</v>
      </c>
      <c r="E26" s="156">
        <v>2</v>
      </c>
      <c r="F26" s="79" t="s">
        <v>350</v>
      </c>
      <c r="G26" s="17" t="s">
        <v>93</v>
      </c>
      <c r="H26" s="38" t="s">
        <v>351</v>
      </c>
      <c r="I26" s="18">
        <v>108.55</v>
      </c>
      <c r="J26" s="181"/>
      <c r="K26" s="30" t="s">
        <v>95</v>
      </c>
      <c r="L26" s="184"/>
      <c r="M26" s="98" t="s">
        <v>88</v>
      </c>
      <c r="N26" s="175"/>
      <c r="O26" s="175"/>
      <c r="P26" s="175"/>
      <c r="Q26" s="175"/>
      <c r="R26" s="175"/>
      <c r="S26" s="175"/>
    </row>
    <row r="27" spans="1:18" s="185" customFormat="1" ht="45.75" customHeight="1">
      <c r="A27" s="179">
        <v>29</v>
      </c>
      <c r="B27" s="180">
        <v>3</v>
      </c>
      <c r="C27" s="181">
        <v>9</v>
      </c>
      <c r="D27" s="182">
        <v>37.38</v>
      </c>
      <c r="E27" s="156">
        <v>3</v>
      </c>
      <c r="F27" s="79" t="s">
        <v>298</v>
      </c>
      <c r="G27" s="36" t="s">
        <v>85</v>
      </c>
      <c r="H27" s="38" t="s">
        <v>86</v>
      </c>
      <c r="I27" s="20">
        <v>103</v>
      </c>
      <c r="J27" s="186"/>
      <c r="K27" s="30" t="s">
        <v>87</v>
      </c>
      <c r="L27" s="184"/>
      <c r="M27" s="98" t="s">
        <v>88</v>
      </c>
      <c r="N27" s="175"/>
      <c r="O27" s="175"/>
      <c r="P27" s="175"/>
      <c r="Q27" s="175"/>
      <c r="R27" s="175"/>
    </row>
    <row r="28" spans="1:29" s="185" customFormat="1" ht="46.5" customHeight="1">
      <c r="A28" s="179">
        <v>95</v>
      </c>
      <c r="B28" s="180">
        <v>3</v>
      </c>
      <c r="C28" s="181">
        <v>9</v>
      </c>
      <c r="D28" s="182">
        <v>34.71</v>
      </c>
      <c r="E28" s="156">
        <v>4</v>
      </c>
      <c r="F28" s="79" t="s">
        <v>298</v>
      </c>
      <c r="G28" s="36" t="s">
        <v>85</v>
      </c>
      <c r="H28" s="38" t="s">
        <v>86</v>
      </c>
      <c r="I28" s="20">
        <v>103</v>
      </c>
      <c r="J28" s="186"/>
      <c r="K28" s="30" t="s">
        <v>87</v>
      </c>
      <c r="L28" s="184"/>
      <c r="M28" s="98" t="s">
        <v>88</v>
      </c>
      <c r="AC28" s="162"/>
    </row>
    <row r="29" spans="1:15" s="185" customFormat="1" ht="45.75" customHeight="1">
      <c r="A29" s="179">
        <v>83</v>
      </c>
      <c r="B29" s="180">
        <v>3</v>
      </c>
      <c r="C29" s="181">
        <v>9</v>
      </c>
      <c r="D29" s="182">
        <v>11.7</v>
      </c>
      <c r="E29" s="156">
        <v>5</v>
      </c>
      <c r="F29" s="79"/>
      <c r="G29" s="17" t="s">
        <v>259</v>
      </c>
      <c r="H29" s="38" t="s">
        <v>260</v>
      </c>
      <c r="I29" s="118">
        <v>71.35</v>
      </c>
      <c r="J29" s="186"/>
      <c r="K29" s="30" t="s">
        <v>95</v>
      </c>
      <c r="L29" s="184"/>
      <c r="M29" s="98" t="s">
        <v>88</v>
      </c>
      <c r="N29" s="162"/>
      <c r="O29" s="162"/>
    </row>
    <row r="30" spans="1:29" s="162" customFormat="1" ht="45.75" customHeight="1">
      <c r="A30" s="179">
        <v>91</v>
      </c>
      <c r="B30" s="180">
        <v>3</v>
      </c>
      <c r="C30" s="181">
        <v>9</v>
      </c>
      <c r="D30" s="182">
        <v>56.09</v>
      </c>
      <c r="E30" s="156">
        <v>6</v>
      </c>
      <c r="F30" s="79"/>
      <c r="G30" s="17" t="s">
        <v>176</v>
      </c>
      <c r="H30" s="38" t="s">
        <v>177</v>
      </c>
      <c r="I30" s="118">
        <v>81.3</v>
      </c>
      <c r="J30" s="181"/>
      <c r="K30" s="30" t="s">
        <v>252</v>
      </c>
      <c r="L30" s="184"/>
      <c r="M30" s="98" t="s">
        <v>178</v>
      </c>
      <c r="N30" s="175"/>
      <c r="O30" s="175"/>
      <c r="P30" s="175"/>
      <c r="Q30" s="175"/>
      <c r="R30" s="175"/>
      <c r="S30" s="17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</row>
    <row r="31" spans="1:19" s="185" customFormat="1" ht="45.75" customHeight="1">
      <c r="A31" s="179">
        <v>3</v>
      </c>
      <c r="B31" s="180">
        <v>1</v>
      </c>
      <c r="C31" s="181">
        <v>12</v>
      </c>
      <c r="D31" s="182">
        <v>50.34</v>
      </c>
      <c r="E31" s="156">
        <v>7</v>
      </c>
      <c r="F31" s="79"/>
      <c r="G31" s="17" t="s">
        <v>158</v>
      </c>
      <c r="H31" s="38" t="s">
        <v>159</v>
      </c>
      <c r="I31" s="18">
        <v>73.9</v>
      </c>
      <c r="J31" s="181"/>
      <c r="K31" s="30" t="s">
        <v>80</v>
      </c>
      <c r="L31" s="184"/>
      <c r="M31" s="98" t="s">
        <v>160</v>
      </c>
      <c r="N31" s="175"/>
      <c r="O31" s="175"/>
      <c r="P31" s="175"/>
      <c r="Q31" s="175"/>
      <c r="R31" s="175"/>
      <c r="S31" s="175"/>
    </row>
    <row r="32" spans="1:19" s="185" customFormat="1" ht="45.75" customHeight="1">
      <c r="A32" s="179">
        <v>45</v>
      </c>
      <c r="B32" s="180">
        <v>3</v>
      </c>
      <c r="C32" s="181">
        <v>9</v>
      </c>
      <c r="D32" s="182">
        <v>3.48</v>
      </c>
      <c r="E32" s="156">
        <v>8</v>
      </c>
      <c r="F32" s="79"/>
      <c r="G32" s="66" t="s">
        <v>216</v>
      </c>
      <c r="H32" s="81" t="s">
        <v>217</v>
      </c>
      <c r="I32" s="76">
        <v>71.1</v>
      </c>
      <c r="J32" s="181"/>
      <c r="K32" s="30" t="s">
        <v>56</v>
      </c>
      <c r="L32" s="184"/>
      <c r="M32" s="98" t="s">
        <v>218</v>
      </c>
      <c r="N32" s="175"/>
      <c r="O32" s="175"/>
      <c r="P32" s="175"/>
      <c r="Q32" s="175"/>
      <c r="R32" s="175"/>
      <c r="S32" s="175"/>
    </row>
    <row r="33" spans="1:15" s="185" customFormat="1" ht="45.75" customHeight="1">
      <c r="A33" s="179">
        <v>59</v>
      </c>
      <c r="B33" s="180">
        <v>1</v>
      </c>
      <c r="C33" s="181">
        <v>12</v>
      </c>
      <c r="D33" s="182">
        <v>6.78</v>
      </c>
      <c r="E33" s="156">
        <v>9</v>
      </c>
      <c r="F33" s="79"/>
      <c r="G33" s="66" t="s">
        <v>168</v>
      </c>
      <c r="H33" s="81" t="s">
        <v>169</v>
      </c>
      <c r="I33" s="76">
        <v>76.3</v>
      </c>
      <c r="J33" s="181"/>
      <c r="K33" s="23" t="s">
        <v>228</v>
      </c>
      <c r="L33" s="184"/>
      <c r="M33" s="22" t="s">
        <v>306</v>
      </c>
      <c r="N33" s="162"/>
      <c r="O33" s="162"/>
    </row>
    <row r="34" spans="1:19" s="185" customFormat="1" ht="45.75" customHeight="1">
      <c r="A34" s="179">
        <v>84</v>
      </c>
      <c r="B34" s="180">
        <v>1</v>
      </c>
      <c r="C34" s="181">
        <v>12</v>
      </c>
      <c r="D34" s="182">
        <v>54.13</v>
      </c>
      <c r="E34" s="156">
        <v>10</v>
      </c>
      <c r="F34" s="79"/>
      <c r="G34" s="66" t="s">
        <v>168</v>
      </c>
      <c r="H34" s="81" t="s">
        <v>169</v>
      </c>
      <c r="I34" s="76">
        <v>76.3</v>
      </c>
      <c r="J34" s="186"/>
      <c r="K34" s="23" t="s">
        <v>228</v>
      </c>
      <c r="L34" s="184"/>
      <c r="M34" s="22" t="s">
        <v>306</v>
      </c>
      <c r="N34" s="175"/>
      <c r="O34" s="175"/>
      <c r="P34" s="175"/>
      <c r="Q34" s="175"/>
      <c r="R34" s="175"/>
      <c r="S34" s="175"/>
    </row>
    <row r="35" spans="1:14" s="185" customFormat="1" ht="45" customHeight="1">
      <c r="A35" s="179"/>
      <c r="B35" s="180"/>
      <c r="C35" s="181"/>
      <c r="D35" s="182"/>
      <c r="E35" s="156"/>
      <c r="F35" s="79"/>
      <c r="G35" s="161"/>
      <c r="H35" s="126"/>
      <c r="I35" s="18"/>
      <c r="J35" s="187"/>
      <c r="K35" s="183"/>
      <c r="L35" s="184"/>
      <c r="M35" s="98"/>
      <c r="N35" s="175"/>
    </row>
    <row r="36" spans="1:13" s="185" customFormat="1" ht="46.5" customHeight="1">
      <c r="A36" s="179"/>
      <c r="B36" s="180"/>
      <c r="C36" s="181"/>
      <c r="D36" s="182"/>
      <c r="E36" s="156"/>
      <c r="F36" s="79"/>
      <c r="G36" s="161"/>
      <c r="H36" s="126"/>
      <c r="I36" s="18"/>
      <c r="J36" s="181"/>
      <c r="K36" s="30"/>
      <c r="L36" s="184"/>
      <c r="M36" s="98"/>
    </row>
    <row r="37" spans="1:19" ht="35.25" customHeight="1">
      <c r="A37" s="250" t="s">
        <v>330</v>
      </c>
      <c r="B37" s="250"/>
      <c r="C37" s="188">
        <f>SUM(C25:C36)</f>
        <v>101</v>
      </c>
      <c r="D37" s="251"/>
      <c r="E37" s="252"/>
      <c r="F37" s="252"/>
      <c r="G37" s="252"/>
      <c r="H37" s="253"/>
      <c r="J37" s="173"/>
      <c r="K37" s="174" t="s">
        <v>331</v>
      </c>
      <c r="L37" s="271" t="s">
        <v>333</v>
      </c>
      <c r="M37" s="272"/>
      <c r="S37" s="176"/>
    </row>
    <row r="38" spans="1:19" ht="21.75" customHeight="1">
      <c r="A38" s="171"/>
      <c r="J38" s="173"/>
      <c r="K38" s="175"/>
      <c r="L38" s="175"/>
      <c r="M38" s="175"/>
      <c r="S38" s="176"/>
    </row>
    <row r="39" spans="1:13" s="144" customFormat="1" ht="30.75" customHeight="1">
      <c r="A39" s="258" t="s">
        <v>352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60"/>
    </row>
    <row r="40" spans="1:13" s="145" customFormat="1" ht="27" customHeight="1">
      <c r="A40" s="247" t="s">
        <v>357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9"/>
    </row>
    <row r="41" spans="1:13" s="151" customFormat="1" ht="42" customHeight="1">
      <c r="A41" s="146" t="s">
        <v>1</v>
      </c>
      <c r="B41" s="146" t="s">
        <v>3</v>
      </c>
      <c r="C41" s="146" t="s">
        <v>39</v>
      </c>
      <c r="D41" s="147" t="s">
        <v>40</v>
      </c>
      <c r="E41" s="148"/>
      <c r="F41" s="146" t="s">
        <v>5</v>
      </c>
      <c r="G41" s="146" t="s">
        <v>6</v>
      </c>
      <c r="H41" s="146" t="s">
        <v>7</v>
      </c>
      <c r="I41" s="146" t="s">
        <v>8</v>
      </c>
      <c r="J41" s="146"/>
      <c r="K41" s="150" t="s">
        <v>41</v>
      </c>
      <c r="L41" s="150" t="s">
        <v>13</v>
      </c>
      <c r="M41" s="150" t="s">
        <v>44</v>
      </c>
    </row>
    <row r="42" spans="1:16" s="185" customFormat="1" ht="46.5" customHeight="1">
      <c r="A42" s="189">
        <v>32</v>
      </c>
      <c r="B42" s="180">
        <v>3</v>
      </c>
      <c r="C42" s="190">
        <v>9</v>
      </c>
      <c r="D42" s="182">
        <v>63.91</v>
      </c>
      <c r="E42" s="156">
        <v>1</v>
      </c>
      <c r="F42" s="79" t="s">
        <v>286</v>
      </c>
      <c r="G42" s="17" t="s">
        <v>140</v>
      </c>
      <c r="H42" s="38" t="s">
        <v>141</v>
      </c>
      <c r="I42" s="18">
        <v>77.45</v>
      </c>
      <c r="J42" s="181"/>
      <c r="K42" s="30" t="s">
        <v>83</v>
      </c>
      <c r="L42" s="184"/>
      <c r="M42" s="44" t="s">
        <v>136</v>
      </c>
      <c r="N42" s="191"/>
      <c r="O42" s="192"/>
      <c r="P42" s="175"/>
    </row>
    <row r="43" spans="1:28" s="162" customFormat="1" ht="45.75" customHeight="1">
      <c r="A43" s="189">
        <v>16</v>
      </c>
      <c r="B43" s="180">
        <v>3</v>
      </c>
      <c r="C43" s="190">
        <v>9</v>
      </c>
      <c r="D43" s="182">
        <v>79.54</v>
      </c>
      <c r="E43" s="156">
        <v>2</v>
      </c>
      <c r="F43" s="79" t="s">
        <v>286</v>
      </c>
      <c r="G43" s="17" t="s">
        <v>140</v>
      </c>
      <c r="H43" s="38" t="s">
        <v>141</v>
      </c>
      <c r="I43" s="18">
        <v>77.45</v>
      </c>
      <c r="J43" s="186"/>
      <c r="K43" s="30" t="s">
        <v>83</v>
      </c>
      <c r="L43" s="184"/>
      <c r="M43" s="44" t="s">
        <v>136</v>
      </c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</row>
    <row r="44" spans="1:13" s="185" customFormat="1" ht="46.5" customHeight="1">
      <c r="A44" s="189">
        <v>17</v>
      </c>
      <c r="B44" s="180">
        <v>4</v>
      </c>
      <c r="C44" s="190">
        <v>8</v>
      </c>
      <c r="D44" s="182">
        <v>61.03</v>
      </c>
      <c r="E44" s="156">
        <v>3</v>
      </c>
      <c r="F44" s="79" t="s">
        <v>287</v>
      </c>
      <c r="G44" s="36" t="s">
        <v>161</v>
      </c>
      <c r="H44" s="38" t="s">
        <v>162</v>
      </c>
      <c r="I44" s="18">
        <v>76.6</v>
      </c>
      <c r="J44" s="181"/>
      <c r="K44" s="30" t="s">
        <v>83</v>
      </c>
      <c r="L44" s="184"/>
      <c r="M44" s="98" t="s">
        <v>353</v>
      </c>
    </row>
    <row r="45" spans="1:16" s="185" customFormat="1" ht="46.5" customHeight="1">
      <c r="A45" s="189">
        <v>41</v>
      </c>
      <c r="B45" s="180">
        <v>2</v>
      </c>
      <c r="C45" s="190">
        <v>10</v>
      </c>
      <c r="D45" s="182">
        <v>9.45</v>
      </c>
      <c r="E45" s="156">
        <v>4</v>
      </c>
      <c r="F45" s="79"/>
      <c r="G45" s="17" t="s">
        <v>109</v>
      </c>
      <c r="H45" s="38" t="s">
        <v>110</v>
      </c>
      <c r="I45" s="18">
        <v>127</v>
      </c>
      <c r="J45" s="181"/>
      <c r="K45" s="30" t="s">
        <v>111</v>
      </c>
      <c r="L45" s="184"/>
      <c r="M45" s="45" t="s">
        <v>136</v>
      </c>
      <c r="N45" s="191"/>
      <c r="O45" s="192"/>
      <c r="P45" s="175"/>
    </row>
    <row r="46" spans="1:28" s="162" customFormat="1" ht="45.75" customHeight="1">
      <c r="A46" s="189">
        <v>23</v>
      </c>
      <c r="B46" s="180">
        <v>4</v>
      </c>
      <c r="C46" s="190">
        <v>8</v>
      </c>
      <c r="D46" s="182">
        <v>55.14</v>
      </c>
      <c r="E46" s="156">
        <v>5</v>
      </c>
      <c r="F46" s="79"/>
      <c r="G46" s="17" t="s">
        <v>120</v>
      </c>
      <c r="H46" s="38" t="s">
        <v>121</v>
      </c>
      <c r="I46" s="18">
        <v>80.8</v>
      </c>
      <c r="J46" s="186"/>
      <c r="K46" s="30" t="s">
        <v>83</v>
      </c>
      <c r="L46" s="184"/>
      <c r="M46" s="44" t="s">
        <v>136</v>
      </c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</row>
    <row r="47" spans="1:13" s="185" customFormat="1" ht="46.5" customHeight="1">
      <c r="A47" s="189">
        <v>21</v>
      </c>
      <c r="B47" s="180">
        <v>3</v>
      </c>
      <c r="C47" s="190">
        <v>9</v>
      </c>
      <c r="D47" s="182">
        <v>59.38</v>
      </c>
      <c r="E47" s="156">
        <v>6</v>
      </c>
      <c r="F47" s="79" t="s">
        <v>285</v>
      </c>
      <c r="G47" s="17" t="s">
        <v>117</v>
      </c>
      <c r="H47" s="38" t="s">
        <v>118</v>
      </c>
      <c r="I47" s="18">
        <v>88</v>
      </c>
      <c r="J47" s="181"/>
      <c r="K47" s="30" t="s">
        <v>83</v>
      </c>
      <c r="L47" s="184"/>
      <c r="M47" s="98" t="s">
        <v>119</v>
      </c>
    </row>
    <row r="48" spans="1:19" s="185" customFormat="1" ht="45.75" customHeight="1">
      <c r="A48" s="189">
        <v>11</v>
      </c>
      <c r="B48" s="180">
        <v>3</v>
      </c>
      <c r="C48" s="190">
        <v>9</v>
      </c>
      <c r="D48" s="182">
        <v>20.32</v>
      </c>
      <c r="E48" s="156">
        <v>7</v>
      </c>
      <c r="F48" s="79"/>
      <c r="G48" s="17" t="s">
        <v>132</v>
      </c>
      <c r="H48" s="38" t="s">
        <v>135</v>
      </c>
      <c r="I48" s="18">
        <v>56.1</v>
      </c>
      <c r="J48" s="181"/>
      <c r="K48" s="30" t="s">
        <v>83</v>
      </c>
      <c r="L48" s="184"/>
      <c r="M48" s="44" t="s">
        <v>136</v>
      </c>
      <c r="N48" s="175"/>
      <c r="O48" s="175"/>
      <c r="P48" s="175"/>
      <c r="Q48" s="175"/>
      <c r="R48" s="175"/>
      <c r="S48" s="175"/>
    </row>
    <row r="49" spans="1:18" s="185" customFormat="1" ht="45.75" customHeight="1">
      <c r="A49" s="189">
        <v>5</v>
      </c>
      <c r="B49" s="180">
        <v>3</v>
      </c>
      <c r="C49" s="190">
        <v>9</v>
      </c>
      <c r="D49" s="182">
        <v>47.89</v>
      </c>
      <c r="E49" s="156">
        <v>8</v>
      </c>
      <c r="F49" s="79"/>
      <c r="G49" s="17" t="s">
        <v>133</v>
      </c>
      <c r="H49" s="38" t="s">
        <v>134</v>
      </c>
      <c r="I49" s="18">
        <v>53.25</v>
      </c>
      <c r="J49" s="186"/>
      <c r="K49" s="30" t="s">
        <v>83</v>
      </c>
      <c r="L49" s="184"/>
      <c r="M49" s="44" t="s">
        <v>136</v>
      </c>
      <c r="N49" s="175"/>
      <c r="O49" s="175"/>
      <c r="P49" s="175"/>
      <c r="Q49" s="175"/>
      <c r="R49" s="175"/>
    </row>
    <row r="50" spans="1:24" s="162" customFormat="1" ht="45.75" customHeight="1">
      <c r="A50" s="189">
        <v>6</v>
      </c>
      <c r="B50" s="180">
        <v>4</v>
      </c>
      <c r="C50" s="190">
        <v>8</v>
      </c>
      <c r="D50" s="182">
        <v>44.7</v>
      </c>
      <c r="E50" s="156">
        <v>9</v>
      </c>
      <c r="F50" s="79"/>
      <c r="G50" s="17" t="s">
        <v>153</v>
      </c>
      <c r="H50" s="38" t="s">
        <v>154</v>
      </c>
      <c r="I50" s="18">
        <v>60.4</v>
      </c>
      <c r="J50" s="186"/>
      <c r="K50" s="30" t="s">
        <v>83</v>
      </c>
      <c r="L50" s="184"/>
      <c r="M50" s="44" t="s">
        <v>136</v>
      </c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</row>
    <row r="51" spans="1:19" s="185" customFormat="1" ht="45.75" customHeight="1">
      <c r="A51" s="189">
        <v>10</v>
      </c>
      <c r="B51" s="180">
        <v>2</v>
      </c>
      <c r="C51" s="190">
        <v>10</v>
      </c>
      <c r="D51" s="182">
        <v>44.51</v>
      </c>
      <c r="E51" s="156">
        <v>10</v>
      </c>
      <c r="F51" s="79"/>
      <c r="G51" s="17" t="s">
        <v>133</v>
      </c>
      <c r="H51" s="38" t="s">
        <v>134</v>
      </c>
      <c r="I51" s="18">
        <v>53.25</v>
      </c>
      <c r="J51" s="186"/>
      <c r="K51" s="30" t="s">
        <v>83</v>
      </c>
      <c r="L51" s="184"/>
      <c r="M51" s="44" t="s">
        <v>136</v>
      </c>
      <c r="N51" s="175"/>
      <c r="O51" s="175"/>
      <c r="P51" s="175"/>
      <c r="Q51" s="175"/>
      <c r="R51" s="175"/>
      <c r="S51" s="175"/>
    </row>
    <row r="52" spans="1:18" s="185" customFormat="1" ht="46.5" customHeight="1">
      <c r="A52" s="189">
        <v>8</v>
      </c>
      <c r="B52" s="180">
        <v>6</v>
      </c>
      <c r="C52" s="190">
        <v>6</v>
      </c>
      <c r="D52" s="182">
        <v>26.21</v>
      </c>
      <c r="E52" s="156">
        <v>11</v>
      </c>
      <c r="F52" s="169"/>
      <c r="G52" s="17" t="s">
        <v>96</v>
      </c>
      <c r="H52" s="38" t="s">
        <v>97</v>
      </c>
      <c r="I52" s="18">
        <v>74.4</v>
      </c>
      <c r="J52" s="181"/>
      <c r="K52" s="30" t="s">
        <v>83</v>
      </c>
      <c r="L52" s="184"/>
      <c r="M52" s="194"/>
      <c r="N52" s="175"/>
      <c r="O52" s="175"/>
      <c r="P52" s="175"/>
      <c r="Q52" s="175"/>
      <c r="R52" s="175"/>
    </row>
    <row r="53" spans="1:17" s="185" customFormat="1" ht="46.5" customHeight="1">
      <c r="A53" s="189"/>
      <c r="B53" s="180"/>
      <c r="C53" s="190"/>
      <c r="D53" s="182"/>
      <c r="E53" s="156"/>
      <c r="F53" s="79"/>
      <c r="G53" s="161"/>
      <c r="H53" s="126"/>
      <c r="I53" s="20"/>
      <c r="J53" s="181"/>
      <c r="K53" s="30"/>
      <c r="L53" s="184"/>
      <c r="M53" s="194"/>
      <c r="N53" s="175"/>
      <c r="O53" s="175"/>
      <c r="P53" s="175"/>
      <c r="Q53" s="175"/>
    </row>
    <row r="54" spans="1:19" ht="35.25" customHeight="1">
      <c r="A54" s="250" t="s">
        <v>330</v>
      </c>
      <c r="B54" s="250"/>
      <c r="C54" s="195">
        <f>SUM(C42:C53)</f>
        <v>95</v>
      </c>
      <c r="D54" s="251"/>
      <c r="E54" s="252"/>
      <c r="F54" s="252"/>
      <c r="G54" s="252"/>
      <c r="H54" s="253"/>
      <c r="J54" s="173"/>
      <c r="K54" s="174" t="s">
        <v>331</v>
      </c>
      <c r="L54" s="261" t="s">
        <v>334</v>
      </c>
      <c r="M54" s="262"/>
      <c r="S54" s="176"/>
    </row>
    <row r="56" spans="1:13" s="144" customFormat="1" ht="30.75" customHeight="1">
      <c r="A56" s="263" t="s">
        <v>354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5"/>
    </row>
    <row r="57" spans="1:13" s="145" customFormat="1" ht="27" customHeight="1">
      <c r="A57" s="247" t="s">
        <v>357</v>
      </c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9"/>
    </row>
    <row r="58" spans="1:13" s="151" customFormat="1" ht="42" customHeight="1">
      <c r="A58" s="196" t="s">
        <v>1</v>
      </c>
      <c r="B58" s="196" t="s">
        <v>3</v>
      </c>
      <c r="C58" s="196" t="s">
        <v>39</v>
      </c>
      <c r="D58" s="197" t="s">
        <v>40</v>
      </c>
      <c r="E58" s="158"/>
      <c r="F58" s="196" t="s">
        <v>5</v>
      </c>
      <c r="G58" s="196" t="s">
        <v>6</v>
      </c>
      <c r="H58" s="196" t="s">
        <v>7</v>
      </c>
      <c r="I58" s="196" t="s">
        <v>8</v>
      </c>
      <c r="J58" s="196"/>
      <c r="K58" s="149" t="s">
        <v>41</v>
      </c>
      <c r="L58" s="149" t="s">
        <v>13</v>
      </c>
      <c r="M58" s="149" t="s">
        <v>44</v>
      </c>
    </row>
    <row r="59" spans="1:13" s="159" customFormat="1" ht="44.25" customHeight="1">
      <c r="A59" s="198">
        <v>69</v>
      </c>
      <c r="B59" s="199">
        <v>4</v>
      </c>
      <c r="C59" s="190">
        <v>8</v>
      </c>
      <c r="D59" s="155">
        <v>3.5</v>
      </c>
      <c r="E59" s="156">
        <v>1</v>
      </c>
      <c r="F59" s="79"/>
      <c r="G59" s="66" t="s">
        <v>194</v>
      </c>
      <c r="H59" s="81" t="s">
        <v>195</v>
      </c>
      <c r="I59" s="76">
        <v>90</v>
      </c>
      <c r="J59" s="193"/>
      <c r="K59" s="30"/>
      <c r="L59" s="158"/>
      <c r="M59" s="22" t="s">
        <v>307</v>
      </c>
    </row>
    <row r="60" spans="1:13" s="159" customFormat="1" ht="44.25" customHeight="1">
      <c r="A60" s="198">
        <v>55</v>
      </c>
      <c r="B60" s="199">
        <v>3</v>
      </c>
      <c r="C60" s="190">
        <v>9</v>
      </c>
      <c r="D60" s="155">
        <v>2.44</v>
      </c>
      <c r="E60" s="156">
        <v>2</v>
      </c>
      <c r="F60" s="79"/>
      <c r="G60" s="66" t="s">
        <v>293</v>
      </c>
      <c r="H60" s="81" t="s">
        <v>247</v>
      </c>
      <c r="I60" s="76">
        <v>51.2</v>
      </c>
      <c r="J60" s="193"/>
      <c r="K60" s="30"/>
      <c r="L60" s="158"/>
      <c r="M60" s="22" t="s">
        <v>307</v>
      </c>
    </row>
    <row r="61" spans="1:20" s="159" customFormat="1" ht="44.25" customHeight="1">
      <c r="A61" s="200">
        <v>56</v>
      </c>
      <c r="B61" s="199">
        <v>4</v>
      </c>
      <c r="C61" s="190">
        <v>8</v>
      </c>
      <c r="D61" s="182">
        <v>1.73</v>
      </c>
      <c r="E61" s="156">
        <v>3</v>
      </c>
      <c r="F61" s="79"/>
      <c r="G61" s="66" t="s">
        <v>244</v>
      </c>
      <c r="H61" s="81" t="s">
        <v>245</v>
      </c>
      <c r="I61" s="76">
        <v>56.5</v>
      </c>
      <c r="J61" s="181"/>
      <c r="K61" s="30"/>
      <c r="L61" s="158"/>
      <c r="M61" s="22" t="s">
        <v>307</v>
      </c>
      <c r="N61" s="185"/>
      <c r="O61" s="185"/>
      <c r="P61" s="185"/>
      <c r="Q61" s="185"/>
      <c r="R61" s="185"/>
      <c r="S61" s="185"/>
      <c r="T61" s="185"/>
    </row>
    <row r="62" spans="1:15" s="185" customFormat="1" ht="45.75" customHeight="1">
      <c r="A62" s="200">
        <v>44</v>
      </c>
      <c r="B62" s="199">
        <v>2</v>
      </c>
      <c r="C62" s="190">
        <v>10</v>
      </c>
      <c r="D62" s="182">
        <v>4</v>
      </c>
      <c r="E62" s="156">
        <v>4</v>
      </c>
      <c r="F62" s="79"/>
      <c r="G62" s="66" t="s">
        <v>265</v>
      </c>
      <c r="H62" s="81" t="s">
        <v>266</v>
      </c>
      <c r="I62" s="76">
        <v>65.05</v>
      </c>
      <c r="J62" s="181"/>
      <c r="K62" s="30"/>
      <c r="L62" s="158"/>
      <c r="M62" s="22" t="s">
        <v>313</v>
      </c>
      <c r="N62" s="201"/>
      <c r="O62" s="175"/>
    </row>
    <row r="63" spans="1:20" s="185" customFormat="1" ht="45.75" customHeight="1">
      <c r="A63" s="198">
        <v>58</v>
      </c>
      <c r="B63" s="199">
        <v>6</v>
      </c>
      <c r="C63" s="190">
        <v>6</v>
      </c>
      <c r="D63" s="155">
        <v>1.27</v>
      </c>
      <c r="E63" s="156">
        <v>5</v>
      </c>
      <c r="F63" s="79"/>
      <c r="G63" s="66" t="s">
        <v>248</v>
      </c>
      <c r="H63" s="81" t="s">
        <v>249</v>
      </c>
      <c r="I63" s="76">
        <v>90.2</v>
      </c>
      <c r="J63" s="202"/>
      <c r="K63" s="30"/>
      <c r="L63" s="158"/>
      <c r="M63" s="22" t="s">
        <v>307</v>
      </c>
      <c r="N63" s="159"/>
      <c r="O63" s="159"/>
      <c r="P63" s="159"/>
      <c r="Q63" s="159"/>
      <c r="R63" s="159"/>
      <c r="S63" s="159"/>
      <c r="T63" s="159"/>
    </row>
    <row r="64" spans="1:13" s="159" customFormat="1" ht="44.25" customHeight="1">
      <c r="A64" s="198">
        <v>92</v>
      </c>
      <c r="B64" s="199">
        <v>4</v>
      </c>
      <c r="C64" s="190">
        <v>8</v>
      </c>
      <c r="D64" s="155">
        <v>45.73</v>
      </c>
      <c r="E64" s="156">
        <v>6</v>
      </c>
      <c r="F64" s="119"/>
      <c r="G64" s="17" t="s">
        <v>270</v>
      </c>
      <c r="H64" s="38" t="s">
        <v>316</v>
      </c>
      <c r="I64" s="118">
        <v>89</v>
      </c>
      <c r="J64" s="202"/>
      <c r="K64" s="30"/>
      <c r="L64" s="158"/>
      <c r="M64" s="117" t="s">
        <v>317</v>
      </c>
    </row>
    <row r="65" spans="1:19" s="185" customFormat="1" ht="45.75" customHeight="1">
      <c r="A65" s="200">
        <v>93</v>
      </c>
      <c r="B65" s="199">
        <v>1</v>
      </c>
      <c r="C65" s="190">
        <v>12</v>
      </c>
      <c r="D65" s="182">
        <v>48.69</v>
      </c>
      <c r="E65" s="156">
        <v>7</v>
      </c>
      <c r="F65" s="79"/>
      <c r="G65" s="17" t="s">
        <v>271</v>
      </c>
      <c r="H65" s="38" t="s">
        <v>272</v>
      </c>
      <c r="I65" s="118">
        <v>106.8</v>
      </c>
      <c r="J65" s="202"/>
      <c r="K65" s="30"/>
      <c r="L65" s="158"/>
      <c r="M65" s="117" t="s">
        <v>356</v>
      </c>
      <c r="N65" s="175"/>
      <c r="O65" s="175"/>
      <c r="P65" s="175"/>
      <c r="Q65" s="175"/>
      <c r="R65" s="175"/>
      <c r="S65" s="175"/>
    </row>
    <row r="66" spans="1:13" s="185" customFormat="1" ht="45.75" customHeight="1">
      <c r="A66" s="200">
        <v>75</v>
      </c>
      <c r="B66" s="199">
        <v>1</v>
      </c>
      <c r="C66" s="190">
        <v>12</v>
      </c>
      <c r="D66" s="182">
        <v>5.84</v>
      </c>
      <c r="E66" s="156">
        <v>8</v>
      </c>
      <c r="F66" s="169"/>
      <c r="G66" s="66" t="s">
        <v>182</v>
      </c>
      <c r="H66" s="81" t="s">
        <v>183</v>
      </c>
      <c r="I66" s="76">
        <v>108.7</v>
      </c>
      <c r="J66" s="181"/>
      <c r="K66" s="30"/>
      <c r="L66" s="184"/>
      <c r="M66" s="22" t="s">
        <v>315</v>
      </c>
    </row>
    <row r="67" spans="1:13" s="159" customFormat="1" ht="44.25" customHeight="1">
      <c r="A67" s="198">
        <v>40</v>
      </c>
      <c r="B67" s="199">
        <v>1</v>
      </c>
      <c r="C67" s="190">
        <v>12</v>
      </c>
      <c r="D67" s="155">
        <v>19.32</v>
      </c>
      <c r="E67" s="156">
        <v>9</v>
      </c>
      <c r="F67" s="169"/>
      <c r="G67" s="66" t="s">
        <v>182</v>
      </c>
      <c r="H67" s="81" t="s">
        <v>183</v>
      </c>
      <c r="I67" s="76">
        <v>108.7</v>
      </c>
      <c r="J67" s="202"/>
      <c r="K67" s="30"/>
      <c r="L67" s="158"/>
      <c r="M67" s="22" t="s">
        <v>315</v>
      </c>
    </row>
    <row r="68" spans="1:13" s="185" customFormat="1" ht="45.75" customHeight="1">
      <c r="A68" s="200">
        <v>38</v>
      </c>
      <c r="B68" s="199">
        <v>4</v>
      </c>
      <c r="C68" s="190">
        <v>8</v>
      </c>
      <c r="D68" s="182">
        <v>23.55</v>
      </c>
      <c r="E68" s="156">
        <v>10</v>
      </c>
      <c r="F68" s="79"/>
      <c r="G68" s="17" t="s">
        <v>264</v>
      </c>
      <c r="H68" s="38" t="s">
        <v>323</v>
      </c>
      <c r="I68" s="18">
        <v>101.9</v>
      </c>
      <c r="J68" s="181"/>
      <c r="K68" s="33"/>
      <c r="L68" s="184"/>
      <c r="M68" s="45" t="s">
        <v>324</v>
      </c>
    </row>
    <row r="69" spans="1:13" s="185" customFormat="1" ht="45.75" customHeight="1">
      <c r="A69" s="200"/>
      <c r="B69" s="199"/>
      <c r="C69" s="190"/>
      <c r="D69" s="182"/>
      <c r="E69" s="156"/>
      <c r="F69" s="79"/>
      <c r="G69" s="28"/>
      <c r="H69" s="126"/>
      <c r="I69" s="20"/>
      <c r="J69" s="181"/>
      <c r="K69" s="33"/>
      <c r="L69" s="184"/>
      <c r="M69" s="98"/>
    </row>
    <row r="70" spans="1:13" s="185" customFormat="1" ht="45.75" customHeight="1">
      <c r="A70" s="200"/>
      <c r="B70" s="199"/>
      <c r="C70" s="190"/>
      <c r="D70" s="182"/>
      <c r="E70" s="156"/>
      <c r="F70" s="193"/>
      <c r="G70" s="161"/>
      <c r="H70" s="126"/>
      <c r="I70" s="20"/>
      <c r="J70" s="181"/>
      <c r="K70" s="33"/>
      <c r="L70" s="184"/>
      <c r="M70" s="100"/>
    </row>
    <row r="71" spans="1:19" ht="35.25" customHeight="1">
      <c r="A71" s="250" t="s">
        <v>335</v>
      </c>
      <c r="B71" s="250"/>
      <c r="C71" s="203">
        <f>SUM(C59:C70)</f>
        <v>93</v>
      </c>
      <c r="D71" s="251"/>
      <c r="E71" s="252"/>
      <c r="F71" s="252"/>
      <c r="G71" s="252"/>
      <c r="H71" s="253"/>
      <c r="I71" s="254"/>
      <c r="J71" s="255"/>
      <c r="K71" s="174" t="s">
        <v>331</v>
      </c>
      <c r="L71" s="256" t="s">
        <v>336</v>
      </c>
      <c r="M71" s="257"/>
      <c r="S71" s="176"/>
    </row>
    <row r="73" spans="1:19" ht="35.25" customHeight="1">
      <c r="A73" s="171"/>
      <c r="J73" s="173"/>
      <c r="K73" s="175"/>
      <c r="L73" s="175"/>
      <c r="M73" s="175"/>
      <c r="S73" s="176"/>
    </row>
  </sheetData>
  <sheetProtection/>
  <mergeCells count="24">
    <mergeCell ref="D37:H37"/>
    <mergeCell ref="L37:M37"/>
    <mergeCell ref="A1:M1"/>
    <mergeCell ref="A2:M2"/>
    <mergeCell ref="A3:M3"/>
    <mergeCell ref="A4:M4"/>
    <mergeCell ref="A5:M5"/>
    <mergeCell ref="A6:M6"/>
    <mergeCell ref="A39:M39"/>
    <mergeCell ref="A54:B54"/>
    <mergeCell ref="D54:H54"/>
    <mergeCell ref="L54:M54"/>
    <mergeCell ref="A56:M56"/>
    <mergeCell ref="A20:B20"/>
    <mergeCell ref="L20:M20"/>
    <mergeCell ref="A22:M22"/>
    <mergeCell ref="A23:M23"/>
    <mergeCell ref="A37:B37"/>
    <mergeCell ref="A40:M40"/>
    <mergeCell ref="A57:M57"/>
    <mergeCell ref="A71:B71"/>
    <mergeCell ref="D71:H71"/>
    <mergeCell ref="I71:J71"/>
    <mergeCell ref="L71:M71"/>
  </mergeCells>
  <printOptions/>
  <pageMargins left="0.31496062992125984" right="0.31496062992125984" top="0.35433070866141736" bottom="0.35433070866141736" header="0" footer="0"/>
  <pageSetup fitToHeight="0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Vavakina</cp:lastModifiedBy>
  <dcterms:created xsi:type="dcterms:W3CDTF">2018-11-13T18:39:24Z</dcterms:created>
  <dcterms:modified xsi:type="dcterms:W3CDTF">2020-01-27T08:14:29Z</dcterms:modified>
  <cp:category/>
  <cp:version/>
  <cp:contentType/>
  <cp:contentStatus/>
</cp:coreProperties>
</file>